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/Library/CloudStorage/Dropbox/bbasg/web/quarto/broadbandexpanded/files/data/bead/"/>
    </mc:Choice>
  </mc:AlternateContent>
  <xr:revisionPtr revIDLastSave="0" documentId="13_ncr:1_{CA8E426C-E0F3-944B-92A3-338716597FD6}" xr6:coauthVersionLast="47" xr6:coauthVersionMax="47" xr10:uidLastSave="{00000000-0000-0000-0000-000000000000}"/>
  <bookViews>
    <workbookView xWindow="0" yWindow="680" windowWidth="29400" windowHeight="18440" activeTab="2" xr2:uid="{424D97AC-F826-0942-AD36-81B99C8F453B}"/>
  </bookViews>
  <sheets>
    <sheet name="State Timelines (to June 5 205)" sheetId="1" r:id="rId1"/>
    <sheet name="State Timelines (June 6 on)" sheetId="2" r:id="rId2"/>
    <sheet name="Leftover Fund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D2" i="3"/>
  <c r="C2" i="3"/>
  <c r="E58" i="3"/>
  <c r="E57" i="3"/>
  <c r="E56" i="3"/>
  <c r="F56" i="3" s="1"/>
  <c r="E55" i="3"/>
  <c r="F55" i="3" s="1"/>
  <c r="E54" i="3"/>
  <c r="F54" i="3" s="1"/>
  <c r="E53" i="3"/>
  <c r="F53" i="3" s="1"/>
  <c r="E52" i="3"/>
  <c r="E51" i="3"/>
  <c r="E50" i="3"/>
  <c r="E49" i="3"/>
  <c r="F49" i="3" s="1"/>
  <c r="E48" i="3"/>
  <c r="F48" i="3" s="1"/>
  <c r="E47" i="3"/>
  <c r="F47" i="3" s="1"/>
  <c r="E46" i="3"/>
  <c r="F46" i="3" s="1"/>
  <c r="E45" i="3"/>
  <c r="F45" i="3" s="1"/>
  <c r="E44" i="3"/>
  <c r="E43" i="3"/>
  <c r="F43" i="3" s="1"/>
  <c r="E42" i="3"/>
  <c r="F42" i="3" s="1"/>
  <c r="E41" i="3"/>
  <c r="E40" i="3"/>
  <c r="F40" i="3" s="1"/>
  <c r="E39" i="3"/>
  <c r="F39" i="3" s="1"/>
  <c r="E38" i="3"/>
  <c r="F38" i="3" s="1"/>
  <c r="E37" i="3"/>
  <c r="E36" i="3"/>
  <c r="E35" i="3"/>
  <c r="E34" i="3"/>
  <c r="F34" i="3" s="1"/>
  <c r="E33" i="3"/>
  <c r="F33" i="3" s="1"/>
  <c r="E32" i="3"/>
  <c r="E31" i="3"/>
  <c r="F31" i="3" s="1"/>
  <c r="E30" i="3"/>
  <c r="F30" i="3" s="1"/>
  <c r="E29" i="3"/>
  <c r="F29" i="3" s="1"/>
  <c r="E28" i="3"/>
  <c r="E27" i="3"/>
  <c r="F27" i="3" s="1"/>
  <c r="E26" i="3"/>
  <c r="E25" i="3"/>
  <c r="E24" i="3"/>
  <c r="F24" i="3" s="1"/>
  <c r="E23" i="3"/>
  <c r="F23" i="3" s="1"/>
  <c r="E22" i="3"/>
  <c r="E21" i="3"/>
  <c r="F21" i="3" s="1"/>
  <c r="E20" i="3"/>
  <c r="F20" i="3" s="1"/>
  <c r="E19" i="3"/>
  <c r="F19" i="3" s="1"/>
  <c r="E18" i="3"/>
  <c r="E17" i="3"/>
  <c r="E16" i="3"/>
  <c r="F16" i="3" s="1"/>
  <c r="E15" i="3"/>
  <c r="F15" i="3" s="1"/>
  <c r="E14" i="3"/>
  <c r="F14" i="3" s="1"/>
  <c r="E13" i="3"/>
  <c r="F13" i="3" s="1"/>
  <c r="E12" i="3"/>
  <c r="E11" i="3"/>
  <c r="F11" i="3" s="1"/>
  <c r="E10" i="3"/>
  <c r="F10" i="3" s="1"/>
  <c r="E9" i="3"/>
  <c r="F9" i="3" s="1"/>
  <c r="E8" i="3"/>
  <c r="E7" i="3"/>
  <c r="E6" i="3"/>
  <c r="F6" i="3" s="1"/>
  <c r="E5" i="3"/>
  <c r="F5" i="3" s="1"/>
  <c r="E4" i="3"/>
  <c r="F4" i="3" s="1"/>
  <c r="E3" i="3"/>
  <c r="F3" i="3" s="1"/>
  <c r="F58" i="3"/>
  <c r="F57" i="3"/>
  <c r="C58" i="3"/>
  <c r="C57" i="3"/>
  <c r="C56" i="3"/>
  <c r="C55" i="3"/>
  <c r="C54" i="3"/>
  <c r="C53" i="3"/>
  <c r="C52" i="3"/>
  <c r="C51" i="3"/>
  <c r="C50" i="3"/>
  <c r="F50" i="3"/>
  <c r="C49" i="3"/>
  <c r="C48" i="3"/>
  <c r="C47" i="3"/>
  <c r="C46" i="3"/>
  <c r="C45" i="3"/>
  <c r="C44" i="3"/>
  <c r="F44" i="3"/>
  <c r="C43" i="3"/>
  <c r="C42" i="3"/>
  <c r="C41" i="3"/>
  <c r="F41" i="3"/>
  <c r="C40" i="3"/>
  <c r="C39" i="3"/>
  <c r="C38" i="3"/>
  <c r="C37" i="3"/>
  <c r="F37" i="3"/>
  <c r="C36" i="3"/>
  <c r="F36" i="3"/>
  <c r="C35" i="3"/>
  <c r="F35" i="3"/>
  <c r="C34" i="3"/>
  <c r="C33" i="3"/>
  <c r="C32" i="3"/>
  <c r="C31" i="3"/>
  <c r="C30" i="3"/>
  <c r="C29" i="3"/>
  <c r="C28" i="3"/>
  <c r="F28" i="3"/>
  <c r="C27" i="3"/>
  <c r="C26" i="3"/>
  <c r="F26" i="3"/>
  <c r="C25" i="3"/>
  <c r="F25" i="3"/>
  <c r="C24" i="3"/>
  <c r="C23" i="3"/>
  <c r="C22" i="3"/>
  <c r="C21" i="3"/>
  <c r="C20" i="3"/>
  <c r="C19" i="3"/>
  <c r="C18" i="3"/>
  <c r="C17" i="3"/>
  <c r="F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F12" i="3"/>
  <c r="F18" i="3"/>
  <c r="F51" i="3"/>
  <c r="F52" i="3"/>
  <c r="F22" i="3"/>
  <c r="F32" i="3"/>
  <c r="F8" i="3"/>
  <c r="F7" i="3"/>
  <c r="E2" i="3" l="1"/>
  <c r="F2" i="3" s="1"/>
  <c r="G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" authorId="0" shapeId="0" xr:uid="{7147E4F2-AA31-7547-BCD6-37C469904291}">
      <text>
        <r>
          <rPr>
            <b/>
            <sz val="9"/>
            <color rgb="FF000000"/>
            <rFont val="Tahoma"/>
            <family val="2"/>
          </rPr>
          <t>Approximate timelines based on approved V1s and/or descriptions on SBO websites</t>
        </r>
      </text>
    </comment>
    <comment ref="C2" authorId="0" shapeId="0" xr:uid="{7D4EA91A-5AE1-5C4E-A59E-48A3B1589726}">
      <text>
        <r>
          <rPr>
            <b/>
            <sz val="10"/>
            <color rgb="FF000000"/>
            <rFont val="Tahoma"/>
            <family val="2"/>
          </rPr>
          <t xml:space="preserve">All dates in 2024 unless otherwise noted
</t>
        </r>
      </text>
    </comment>
    <comment ref="D2" authorId="0" shapeId="0" xr:uid="{116FAA65-1F63-A441-9589-C71ACA7D1615}">
      <text>
        <r>
          <rPr>
            <b/>
            <sz val="10"/>
            <color rgb="FF000000"/>
            <rFont val="Aptos Narrow"/>
            <family val="2"/>
            <scheme val="minor"/>
          </rPr>
          <t>All dates in 2024 unless otherwise noted</t>
        </r>
        <r>
          <rPr>
            <sz val="10"/>
            <color rgb="FF000000"/>
            <rFont val="Aptos Narrow"/>
            <family val="2"/>
            <scheme val="minor"/>
          </rPr>
          <t xml:space="preserve">
</t>
        </r>
      </text>
    </comment>
    <comment ref="E2" authorId="0" shapeId="0" xr:uid="{919D7D4C-8CF3-C042-BF79-C3A41ED1606C}">
      <text>
        <r>
          <rPr>
            <b/>
            <sz val="10"/>
            <color rgb="FF000000"/>
            <rFont val="Calibri"/>
            <family val="2"/>
          </rPr>
          <t>All dates in 2024 unless otherwise noted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G2" authorId="0" shapeId="0" xr:uid="{C58E7C72-A15F-C041-B37B-840BF3D9AC0E}">
      <text>
        <r>
          <rPr>
            <b/>
            <sz val="9"/>
            <color rgb="FF000000"/>
            <rFont val="Tahoma"/>
            <family val="2"/>
          </rPr>
          <t xml:space="preserve">Dates primarily correspond with when NTIA announced the approval via news release. Actual approval date might vary by a week or so. 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In April 2025, NTIA issued a blanket waiver extending the deadline for filing Final Proposals (the initial date for which was 365 days from V2 approval) by 90 days. </t>
        </r>
      </text>
    </comment>
    <comment ref="C35" authorId="0" shapeId="0" xr:uid="{09165841-0BD6-9B44-ACCF-18C66D57F553}">
      <text>
        <r>
          <rPr>
            <b/>
            <sz val="9"/>
            <color rgb="FF000000"/>
            <rFont val="Tahoma"/>
            <family val="2"/>
          </rPr>
          <t>Extended b/c of Hurricane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Michael Santorelli</author>
    <author>User Name</author>
  </authors>
  <commentList>
    <comment ref="B2" authorId="0" shapeId="0" xr:uid="{A03E823B-954B-1645-A420-A3FA1CBD87F0}">
      <text>
        <r>
          <rPr>
            <b/>
            <sz val="10"/>
            <color rgb="FF000000"/>
            <rFont val="Tahoma"/>
            <family val="2"/>
          </rPr>
          <t xml:space="preserve">90 days from Public Notice dated June 6, 2025
</t>
        </r>
      </text>
    </comment>
    <comment ref="C2" authorId="1" shapeId="0" xr:uid="{9D1C8D8C-2132-2444-9BA8-7156A4131961}">
      <text>
        <r>
          <rPr>
            <b/>
            <sz val="10"/>
            <color rgb="FF000000"/>
            <rFont val="Tahoma"/>
            <family val="2"/>
          </rPr>
          <t>Notice triggers 14 calendar day process: withing 7 days, ULFW providers must respond indicating whether they will submit evidence re service of specific locations; then they have 7 days days to submit evidence re their offerings and whether they meet technical criteria at locations. States then review and deem them served and thus ineligible for BEAD.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" authorId="1" shapeId="0" xr:uid="{C10282B3-E702-ED4F-8416-8E959D0E3E88}">
      <text>
        <r>
          <rPr>
            <b/>
            <sz val="10"/>
            <color rgb="FF000000"/>
            <rFont val="Tahoma"/>
            <family val="2"/>
          </rPr>
          <t>Date when state announced results of ULFW data reviews</t>
        </r>
      </text>
    </comment>
    <comment ref="B7" authorId="2" shapeId="0" xr:uid="{455D9EDE-4DE6-1544-868B-C72CE3EDE255}">
      <text>
        <r>
          <rPr>
            <b/>
            <sz val="10"/>
            <color rgb="FF000000"/>
            <rFont val="Tahoma"/>
            <family val="2"/>
          </rPr>
          <t>Received two extensions - initially until 10/2, then until 11/21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 Name</author>
  </authors>
  <commentList>
    <comment ref="D3" authorId="0" shapeId="0" xr:uid="{1450B0EF-E9A0-A74E-A866-6230FBE78A26}">
      <text>
        <r>
          <rPr>
            <b/>
            <sz val="10"/>
            <color rgb="FF000000"/>
            <rFont val="Tahoma"/>
            <family val="2"/>
          </rPr>
          <t>Down from initial projected allocation of $530743198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4" authorId="0" shapeId="0" xr:uid="{BF3735BF-B1F6-2548-BCBE-A2EB14E9EF4C}">
      <text>
        <r>
          <rPr>
            <b/>
            <sz val="10"/>
            <color rgb="FF000000"/>
            <rFont val="Tahoma"/>
            <family val="2"/>
          </rPr>
          <t xml:space="preserve">Initial allocation: $766065522
</t>
        </r>
        <r>
          <rPr>
            <b/>
            <sz val="10"/>
            <color rgb="FF000000"/>
            <rFont val="Tahoma"/>
            <family val="2"/>
          </rPr>
          <t xml:space="preserve">Revised as of 9/25: $776848805
</t>
        </r>
        <r>
          <rPr>
            <b/>
            <sz val="10"/>
            <color rgb="FF000000"/>
            <rFont val="Tahoma"/>
            <family val="2"/>
          </rPr>
          <t>Cited figure as of 10/8 (includes negotiated awards for areas that didn't receive bids initially)</t>
        </r>
      </text>
    </comment>
    <comment ref="D5" authorId="0" shapeId="0" xr:uid="{7593B792-168D-FD40-8542-3439E0B29ECB}">
      <text>
        <r>
          <rPr>
            <b/>
            <sz val="10"/>
            <color rgb="FF000000"/>
            <rFont val="Tahoma"/>
            <family val="2"/>
          </rPr>
          <t>Revised down from $512129676 in initial data release (figure cited as of 9/15/25)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8" authorId="0" shapeId="0" xr:uid="{9A4B56B8-6F60-FF4E-B2F0-763C25B3E216}">
      <text>
        <r>
          <rPr>
            <b/>
            <sz val="10"/>
            <color rgb="FF000000"/>
            <rFont val="Tahoma"/>
            <family val="2"/>
          </rPr>
          <t>Up from $409M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9" authorId="0" shapeId="0" xr:uid="{DCDFDC37-2B4C-BB44-824B-6C10B5063291}">
      <text>
        <r>
          <rPr>
            <b/>
            <sz val="10"/>
            <color rgb="FF000000"/>
            <rFont val="Tahoma"/>
            <family val="2"/>
          </rPr>
          <t>Slight revision down from $7216501 (figured cited is as of 9/25)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2" authorId="0" shapeId="0" xr:uid="{46E2D0EC-052D-D84F-B0C0-E74490104581}">
      <text>
        <r>
          <rPr>
            <b/>
            <sz val="10"/>
            <color rgb="FF000000"/>
            <rFont val="Tahoma"/>
            <family val="2"/>
          </rPr>
          <t>Up from $309602816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3" authorId="0" shapeId="0" xr:uid="{AA9E2CF7-DDA8-034C-8803-267D5A287080}">
      <text>
        <r>
          <rPr>
            <b/>
            <sz val="10"/>
            <color rgb="FF000000"/>
            <rFont val="Tahoma"/>
            <family val="2"/>
          </rPr>
          <t>Down from $95659050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4" authorId="0" shapeId="0" xr:uid="{931BC0F3-9B4E-A542-8F83-F60CC8D6C0B1}">
      <text>
        <r>
          <rPr>
            <b/>
            <sz val="10"/>
            <color rgb="FF000000"/>
            <rFont val="Tahoma"/>
            <family val="2"/>
          </rPr>
          <t>Slight revision up from initial figure of $436151356 (data cited in sheet as of 9/16/25)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5" authorId="0" shapeId="0" xr:uid="{3DD7ECE0-9342-3840-A744-C214A78830D6}">
      <text>
        <r>
          <rPr>
            <b/>
            <sz val="10"/>
            <color rgb="FF000000"/>
            <rFont val="Tahoma"/>
            <family val="2"/>
          </rPr>
          <t>Initial projected allocation: $990645134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1" authorId="0" shapeId="0" xr:uid="{01200E1A-18FD-FD44-A07E-DFCE8E225AF4}">
      <text>
        <r>
          <rPr>
            <b/>
            <sz val="10"/>
            <color rgb="FF000000"/>
            <rFont val="Tahoma"/>
            <family val="2"/>
          </rPr>
          <t>No change from draft to submitted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4" authorId="0" shapeId="0" xr:uid="{472008DF-753C-EF4C-A3F7-E935A5759A18}">
      <text>
        <r>
          <rPr>
            <b/>
            <sz val="10"/>
            <color rgb="FF000000"/>
            <rFont val="Tahoma"/>
            <family val="2"/>
          </rPr>
          <t>Increased from $919106714 in initial materias released with draft FP to $924895073. Cited figure is as of 9/30/25 (as submitted to NTIA)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5" authorId="0" shapeId="0" xr:uid="{EB3886B1-053C-2A40-B6D9-B39F596DCDCD}">
      <text>
        <r>
          <rPr>
            <b/>
            <sz val="10"/>
            <color rgb="FF000000"/>
            <rFont val="Tahoma"/>
            <family val="2"/>
          </rPr>
          <t>Up from $377046314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6" authorId="0" shapeId="0" xr:uid="{76ED77B8-4B08-3B4B-B923-2CA7D069089D}">
      <text>
        <r>
          <rPr>
            <b/>
            <sz val="10"/>
            <color rgb="FF000000"/>
            <rFont val="Tahoma"/>
            <family val="2"/>
          </rPr>
          <t>Up from $567165372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8" authorId="0" shapeId="0" xr:uid="{31582168-9231-F54E-AFBC-22AEDA86C9FF}">
      <text>
        <r>
          <rPr>
            <b/>
            <sz val="10"/>
            <color rgb="FF000000"/>
            <rFont val="Tahoma"/>
            <family val="2"/>
          </rPr>
          <t xml:space="preserve">Down from $403758268 in draft FP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29" authorId="0" shapeId="0" xr:uid="{CE436826-BA8D-4346-A6C5-70C8C5F51E7C}">
      <text>
        <r>
          <rPr>
            <b/>
            <sz val="10"/>
            <color rgb="FF000000"/>
            <rFont val="Tahoma"/>
            <family val="2"/>
          </rPr>
          <t>Revised down from $56522960 in initial draft doc released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30" authorId="0" shapeId="0" xr:uid="{7ED0BF75-C677-0747-A835-9626C4F3CF7D}">
      <text>
        <r>
          <rPr>
            <b/>
            <sz val="10"/>
            <color rgb="FF000000"/>
            <rFont val="Tahoma"/>
            <family val="2"/>
          </rPr>
          <t>Revised up from $169749805 in initial data release. Cited figure citation: https://www.osit.nv.gov/siteassets/home/high-speed-nevada-initiative-phase-iii-list-of-last-mile-awardees.pdf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31" authorId="0" shapeId="0" xr:uid="{493EC0E1-94D9-BB48-9382-7DF3B428A44B}">
      <text>
        <r>
          <rPr>
            <b/>
            <sz val="10"/>
            <color rgb="FF000000"/>
            <rFont val="Tahoma"/>
            <family val="2"/>
          </rPr>
          <t>Down from $19305222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37" authorId="0" shapeId="0" xr:uid="{5192AC36-C98A-B744-8F99-DAB7F4642734}">
      <text>
        <r>
          <rPr>
            <b/>
            <sz val="10"/>
            <color rgb="FF000000"/>
            <rFont val="Tahoma"/>
            <family val="2"/>
          </rPr>
          <t xml:space="preserve">Down from $277114388 in initial version of deployment projects file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38" authorId="0" shapeId="0" xr:uid="{96762E6B-5246-2640-BA15-3B74DF41AD27}">
      <text>
        <r>
          <rPr>
            <b/>
            <sz val="10"/>
            <color rgb="FF000000"/>
            <rFont val="Tahoma"/>
            <family val="2"/>
          </rPr>
          <t xml:space="preserve">Initial proposed allocation: $493318563 
</t>
        </r>
        <r>
          <rPr>
            <b/>
            <sz val="10"/>
            <color rgb="FF000000"/>
            <rFont val="Tahoma"/>
            <family val="2"/>
          </rPr>
          <t xml:space="preserve">Updated as of 9/24: $655881242
</t>
        </r>
        <r>
          <rPr>
            <b/>
            <sz val="10"/>
            <color rgb="FF000000"/>
            <rFont val="Tahoma"/>
            <family val="2"/>
          </rPr>
          <t xml:space="preserve">Cited figure as of 10/3 </t>
        </r>
      </text>
    </comment>
    <comment ref="D39" authorId="0" shapeId="0" xr:uid="{66C37016-B436-2F43-8500-C3DE28EC69ED}">
      <text>
        <r>
          <rPr>
            <b/>
            <sz val="10"/>
            <color rgb="FF000000"/>
            <rFont val="Tahoma"/>
            <family val="2"/>
          </rPr>
          <t xml:space="preserve">Revised up from $620728287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40" authorId="0" shapeId="0" xr:uid="{7DE0A664-E705-1848-BF70-3489E189156A}">
      <text>
        <r>
          <rPr>
            <b/>
            <sz val="10"/>
            <color rgb="FF000000"/>
            <rFont val="Tahoma"/>
            <family val="2"/>
          </rPr>
          <t>Down from $793494747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46" authorId="0" shapeId="0" xr:uid="{E6F6598D-C6A3-604B-B9F0-8C47EE3E5E55}">
      <text>
        <r>
          <rPr>
            <b/>
            <sz val="10"/>
            <color rgb="FF000000"/>
            <rFont val="Tahoma"/>
            <family val="2"/>
          </rPr>
          <t>User Name: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47" authorId="0" shapeId="0" xr:uid="{77A66EDF-8ECD-204E-9066-34EBF986854C}">
      <text>
        <r>
          <rPr>
            <b/>
            <sz val="10"/>
            <color rgb="FF000000"/>
            <rFont val="Tahoma"/>
            <family val="2"/>
          </rPr>
          <t xml:space="preserve">Initial projected allocation: $118993040 
</t>
        </r>
        <r>
          <rPr>
            <b/>
            <sz val="10"/>
            <color rgb="FF000000"/>
            <rFont val="Tahoma"/>
            <family val="2"/>
          </rPr>
          <t xml:space="preserve">Subsequent revision to $120113540
</t>
        </r>
        <r>
          <rPr>
            <b/>
            <sz val="10"/>
            <color rgb="FF000000"/>
            <rFont val="Tahoma"/>
            <family val="2"/>
          </rPr>
          <t>Cited figure as of 9/22</t>
        </r>
      </text>
    </comment>
    <comment ref="D48" authorId="0" shapeId="0" xr:uid="{DCAAB0CE-D760-5B44-9BE6-745814BB535E}">
      <text>
        <r>
          <rPr>
            <b/>
            <sz val="10"/>
            <color rgb="FF000000"/>
            <rFont val="Tahoma"/>
            <family val="2"/>
          </rPr>
          <t>No change from draft to submitted FP; downward revision as of 9/18 from $613277638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49" authorId="0" shapeId="0" xr:uid="{65022261-A183-6345-80A7-41036EBF3504}">
      <text>
        <r>
          <rPr>
            <b/>
            <sz val="10"/>
            <color rgb="FF000000"/>
            <rFont val="Tahoma"/>
            <family val="2"/>
          </rPr>
          <t>Up from $849894572 in draft FP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0" authorId="0" shapeId="0" xr:uid="{224CCB3D-3BDC-3C4B-B0BB-4520A8EDCB02}">
      <text>
        <r>
          <rPr>
            <b/>
            <sz val="10"/>
            <color rgb="FF000000"/>
            <rFont val="Tahoma"/>
            <family val="2"/>
          </rPr>
          <t xml:space="preserve">Down from $624671276 in draft FP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Submitted data: https://broadband.wv.gov/news/governor-morrisey-announces-final-proposal-to-connect-74000-with-high-speed-internet/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<sst xmlns="http://schemas.openxmlformats.org/spreadsheetml/2006/main" count="587" uniqueCount="364">
  <si>
    <t>Challenge Process (CP)</t>
  </si>
  <si>
    <t xml:space="preserve">Subgrantee Selection </t>
  </si>
  <si>
    <t>Final Proposal</t>
  </si>
  <si>
    <t>State</t>
  </si>
  <si>
    <t>CP Status</t>
  </si>
  <si>
    <t>Challenges</t>
  </si>
  <si>
    <t>Rebuttals</t>
  </si>
  <si>
    <t>Adjudication</t>
  </si>
  <si>
    <t>Results OK'd?</t>
  </si>
  <si>
    <t>Date V2 Approved</t>
  </si>
  <si>
    <t>Pre-Qual</t>
  </si>
  <si>
    <t>Round 1</t>
  </si>
  <si>
    <t>Round 2</t>
  </si>
  <si>
    <t>Draft Released</t>
  </si>
  <si>
    <t>Approved</t>
  </si>
  <si>
    <t>Alabama</t>
  </si>
  <si>
    <t xml:space="preserve">Emerging </t>
  </si>
  <si>
    <t>8/1-8/31</t>
  </si>
  <si>
    <t>9/16-10/16</t>
  </si>
  <si>
    <t>10/17-11/16</t>
  </si>
  <si>
    <t>No</t>
  </si>
  <si>
    <t>12/6/24 - 1/24/25</t>
  </si>
  <si>
    <t>4/7/25 - 5/22/25</t>
  </si>
  <si>
    <t>Alaska</t>
  </si>
  <si>
    <t>Ongoing</t>
  </si>
  <si>
    <t>5/6-6/4</t>
  </si>
  <si>
    <t>6/5-7/5</t>
  </si>
  <si>
    <t>7/6-8/4</t>
  </si>
  <si>
    <t>n/a</t>
  </si>
  <si>
    <t>10/13/25 - 12/11/25 [est.]</t>
  </si>
  <si>
    <t>Arizona</t>
  </si>
  <si>
    <t>3/15-5-14</t>
  </si>
  <si>
    <t>3/15-5/30</t>
  </si>
  <si>
    <t>5/15-6/30</t>
  </si>
  <si>
    <t>11/4/24 - 6/30/25</t>
  </si>
  <si>
    <t>1/6/25 - 3/7/25</t>
  </si>
  <si>
    <t>6/3/25 - 7/18/25</t>
  </si>
  <si>
    <t>Arkansas</t>
  </si>
  <si>
    <t>3/20-4/19</t>
  </si>
  <si>
    <t>4/20-5/20</t>
  </si>
  <si>
    <t>5/21-6/20</t>
  </si>
  <si>
    <t>7/8/24 - 12/27/24</t>
  </si>
  <si>
    <t>1/7/25 - 1/21/25</t>
  </si>
  <si>
    <t>2/24/25 - 3/11/25</t>
  </si>
  <si>
    <t>California</t>
  </si>
  <si>
    <t>7/8-8/6</t>
  </si>
  <si>
    <t>8/21-9/19</t>
  </si>
  <si>
    <t>9/20-10/19</t>
  </si>
  <si>
    <t>3/25/25 - 5/1/25</t>
  </si>
  <si>
    <t>4/2/25 - 5/9/25</t>
  </si>
  <si>
    <t>Colorado</t>
  </si>
  <si>
    <t>Closed</t>
  </si>
  <si>
    <t>1/10-2/9</t>
  </si>
  <si>
    <t>2/10-3/11</t>
  </si>
  <si>
    <t>3/12-4/11</t>
  </si>
  <si>
    <t>Yes</t>
  </si>
  <si>
    <t>9/12/24 - 10/28/24</t>
  </si>
  <si>
    <t>1/27/25 - 2/28/25</t>
  </si>
  <si>
    <t>Connecticut</t>
  </si>
  <si>
    <t>4/1-5/14</t>
  </si>
  <si>
    <t>5/24-6/22</t>
  </si>
  <si>
    <t>6/23-7/22</t>
  </si>
  <si>
    <t>10/21/24 - 11/22/24</t>
  </si>
  <si>
    <t>1/27/25 - 2/25/25</t>
  </si>
  <si>
    <t>Delaware</t>
  </si>
  <si>
    <t>1/17-2/16</t>
  </si>
  <si>
    <t>2/17-4/1</t>
  </si>
  <si>
    <t>4/2-5/2</t>
  </si>
  <si>
    <t>6/13/24 - 7/9/24</t>
  </si>
  <si>
    <t>9/20/24 - 10/25/24</t>
  </si>
  <si>
    <t>Florida</t>
  </si>
  <si>
    <t>7/22-9/5</t>
  </si>
  <si>
    <t>9/14-10/30</t>
  </si>
  <si>
    <t>9/16-12/13</t>
  </si>
  <si>
    <t xml:space="preserve">5/5/25 - </t>
  </si>
  <si>
    <t>Georgia</t>
  </si>
  <si>
    <t>3/4-4/2</t>
  </si>
  <si>
    <t>4/3-5/2</t>
  </si>
  <si>
    <t>12/2/24- 1/30/25</t>
  </si>
  <si>
    <t>Hawaii</t>
  </si>
  <si>
    <t>8/19-9/18</t>
  </si>
  <si>
    <t>9/30-10/30</t>
  </si>
  <si>
    <t>11/1-11/30</t>
  </si>
  <si>
    <t>11/25/24 - 1/31/25</t>
  </si>
  <si>
    <t>Idaho</t>
  </si>
  <si>
    <t>6/3-7/1</t>
  </si>
  <si>
    <t>7/15-8/11</t>
  </si>
  <si>
    <t>by 10/1</t>
  </si>
  <si>
    <t>1/15/25 - 2/14/24
3/13/25 - 3/27/25 [reopened]</t>
  </si>
  <si>
    <t>Illinois</t>
  </si>
  <si>
    <t>2/27-3/18</t>
  </si>
  <si>
    <t>4/16-5/6</t>
  </si>
  <si>
    <t>5/7-6/18</t>
  </si>
  <si>
    <t>6/17/24 - 7/23/24</t>
  </si>
  <si>
    <t>1/23/25 - 2/26/25</t>
  </si>
  <si>
    <t xml:space="preserve">5/27/25 - 7/16/25 </t>
  </si>
  <si>
    <t>Indiana</t>
  </si>
  <si>
    <t>3/4-5/17</t>
  </si>
  <si>
    <t>5/2-6/1</t>
  </si>
  <si>
    <t>6/2-7/1</t>
  </si>
  <si>
    <t>8/26/24 - 9/27/24</t>
  </si>
  <si>
    <t>12/30/24 - 2/12/25</t>
  </si>
  <si>
    <t>Iowa</t>
  </si>
  <si>
    <t>5/15-6/13</t>
  </si>
  <si>
    <t>6/14-7/28</t>
  </si>
  <si>
    <t>Kansas</t>
  </si>
  <si>
    <t>12/14-1/14</t>
  </si>
  <si>
    <t>1/26-2/9</t>
  </si>
  <si>
    <t>March</t>
  </si>
  <si>
    <t xml:space="preserve">5/13/24 - 12/20/24 </t>
  </si>
  <si>
    <t>10/21/24 - 12/20/24</t>
  </si>
  <si>
    <t>Kentucky</t>
  </si>
  <si>
    <t>5/6-6/3</t>
  </si>
  <si>
    <t>6/4-7/1</t>
  </si>
  <si>
    <t>7/2-8/30</t>
  </si>
  <si>
    <t>8/14/24 - 9/13/24
2/11/25 - 3/13/25</t>
  </si>
  <si>
    <t>1/15/25 - 3/15/25</t>
  </si>
  <si>
    <t>Louisiana</t>
  </si>
  <si>
    <t>10/6/23 - 11/5/23</t>
  </si>
  <si>
    <t>11/8/23 - 12/8/23</t>
  </si>
  <si>
    <t>12/9/23 - 1/4/24</t>
  </si>
  <si>
    <t>7/1/24 - 7/14/24</t>
  </si>
  <si>
    <t>8/15/24 - 8/29/24</t>
  </si>
  <si>
    <t>9/11/24 - 9/25/24</t>
  </si>
  <si>
    <t>Maine</t>
  </si>
  <si>
    <t>4/26-5/31</t>
  </si>
  <si>
    <t>6/7-7/2</t>
  </si>
  <si>
    <t>7/8-8/2</t>
  </si>
  <si>
    <t>9/18/24 - 10/18/24</t>
  </si>
  <si>
    <t>1/17/25 - 3/7/25</t>
  </si>
  <si>
    <t>Maryland</t>
  </si>
  <si>
    <t>7/16-9/8</t>
  </si>
  <si>
    <t>9/11-10/10</t>
  </si>
  <si>
    <t>10/11-11/10</t>
  </si>
  <si>
    <t>2/28/25 - 3/14/25</t>
  </si>
  <si>
    <t>Massachusetts</t>
  </si>
  <si>
    <t>6/20-7/20</t>
  </si>
  <si>
    <t>7/26-8/25</t>
  </si>
  <si>
    <t>8/26-10/18</t>
  </si>
  <si>
    <t>9/26/24 - 10/28/24</t>
  </si>
  <si>
    <t>1/15/25 - 3/10/25</t>
  </si>
  <si>
    <t>Michigan</t>
  </si>
  <si>
    <t>3/25-5/3</t>
  </si>
  <si>
    <t>5/4-6/13</t>
  </si>
  <si>
    <t>6/14-7/14</t>
  </si>
  <si>
    <t>6/28/24 - 3/10/25</t>
  </si>
  <si>
    <t>1/9/25 - 4/9/25</t>
  </si>
  <si>
    <t>Minnesota</t>
  </si>
  <si>
    <t>7/22-8/21</t>
  </si>
  <si>
    <t>8/22-9/20</t>
  </si>
  <si>
    <t>9/21-10/21</t>
  </si>
  <si>
    <t>1/27/25 - 3/13/25</t>
  </si>
  <si>
    <t>3/24/25 - 4/21/25</t>
  </si>
  <si>
    <t>Mississippi</t>
  </si>
  <si>
    <t>8/1-9/4</t>
  </si>
  <si>
    <t>9/18-10/7</t>
  </si>
  <si>
    <t>by 11/1</t>
  </si>
  <si>
    <t>11/18/24 - 12/13/24</t>
  </si>
  <si>
    <t>5/15/25 - 6/29/25</t>
  </si>
  <si>
    <t>Missouri</t>
  </si>
  <si>
    <t>4/25-5/8</t>
  </si>
  <si>
    <t>5/9-6/7</t>
  </si>
  <si>
    <t>6/8-7/7</t>
  </si>
  <si>
    <t>7/3/24 - 2/5/25
4/7/25 - 6/3/25  [for Rd. 2]</t>
  </si>
  <si>
    <t>12/5/24 - 2/20/25
2/21/25 - 3/23/25 [sub-round 1]</t>
  </si>
  <si>
    <t>Montana</t>
  </si>
  <si>
    <t>1/16-2/15</t>
  </si>
  <si>
    <t>2/19-3/20</t>
  </si>
  <si>
    <t>3/25-4/24</t>
  </si>
  <si>
    <t>3/12/24 - 10/1/24</t>
  </si>
  <si>
    <t>8/13/24 - 10/15/24</t>
  </si>
  <si>
    <t>Nebraska</t>
  </si>
  <si>
    <t>3/15-4/14</t>
  </si>
  <si>
    <t>4/15-5/15</t>
  </si>
  <si>
    <t>5/16-6/15</t>
  </si>
  <si>
    <t>2/7/25 - 3/9/25</t>
  </si>
  <si>
    <t>4/1/25 - 5/16/25</t>
  </si>
  <si>
    <t>Nevada</t>
  </si>
  <si>
    <t>2/27-3/28</t>
  </si>
  <si>
    <t>3/29-5/9</t>
  </si>
  <si>
    <t>5/10-6/9</t>
  </si>
  <si>
    <t>8/12/24 - 10/7/24</t>
  </si>
  <si>
    <t>8/26/24 - 10/10/24</t>
  </si>
  <si>
    <t>New Hampshire</t>
  </si>
  <si>
    <t>7/15-8/14</t>
  </si>
  <si>
    <t>8/30-9/29</t>
  </si>
  <si>
    <t>11/22/24 - 3/1/25</t>
  </si>
  <si>
    <t>1/6/25 - 3/1/25</t>
  </si>
  <si>
    <t>New Jersey</t>
  </si>
  <si>
    <t>11/4/24 - 1/3/25</t>
  </si>
  <si>
    <t>1/11/25 - 2/9/25</t>
  </si>
  <si>
    <t>2/10/25 - 3/17/25</t>
  </si>
  <si>
    <t>4/14/25 - 6/6/25</t>
  </si>
  <si>
    <t>4/14/25 - 6/19/25</t>
  </si>
  <si>
    <t>New Mexico</t>
  </si>
  <si>
    <t>4/18-5/18</t>
  </si>
  <si>
    <t>6/3-7/3</t>
  </si>
  <si>
    <t>7/4-8/3</t>
  </si>
  <si>
    <t>9/16/24 - 11/15/24
5/9/25 - 5/30/25 [for Rd. 2]</t>
  </si>
  <si>
    <t>1/3/25 - 3/24/25</t>
  </si>
  <si>
    <t>New York</t>
  </si>
  <si>
    <t>3/19-4/18</t>
  </si>
  <si>
    <t>6/2-7/2</t>
  </si>
  <si>
    <t>6/6/24 - 9/30/24</t>
  </si>
  <si>
    <t>12/13/24 - 2/7/25
Reopened for select PAs - 3/5/25 - 3/28/25
For Alt Tech - 4/15/25 - 5/12/25</t>
  </si>
  <si>
    <t>North Carolina</t>
  </si>
  <si>
    <t>Fall 2024</t>
  </si>
  <si>
    <t>9/3/24 - 1/8/25</t>
  </si>
  <si>
    <t>1/21/25 - 2/20/25</t>
  </si>
  <si>
    <t>2/21/25 - 3/22/25</t>
  </si>
  <si>
    <t>9/16/24 - 2/3/25
5/30/25 - 6/30/25 [reopened]</t>
  </si>
  <si>
    <t>North Dakota</t>
  </si>
  <si>
    <t>4/18-5/19</t>
  </si>
  <si>
    <t>5/19-6/18</t>
  </si>
  <si>
    <t>6/18-7/18</t>
  </si>
  <si>
    <t>Until 11/19/24 [optional]</t>
  </si>
  <si>
    <t>11/22/24- 1/17/25</t>
  </si>
  <si>
    <t>4/7/25 - 5/9/25</t>
  </si>
  <si>
    <t>Ohio</t>
  </si>
  <si>
    <t>5/28-7/5</t>
  </si>
  <si>
    <t>7/22-8/12</t>
  </si>
  <si>
    <t>8/13-9/11</t>
  </si>
  <si>
    <t>TBA</t>
  </si>
  <si>
    <t>Oklahoma</t>
  </si>
  <si>
    <t xml:space="preserve">Forthcoming </t>
  </si>
  <si>
    <t>9/23/23 - 10/23/24</t>
  </si>
  <si>
    <t>10/29/24 - 11/28/24</t>
  </si>
  <si>
    <t>11/30/24 - 1/15/25</t>
  </si>
  <si>
    <t>1/30/25- 4/30/25</t>
  </si>
  <si>
    <t>4/21/25 - 5/26/25</t>
  </si>
  <si>
    <t>Oregon</t>
  </si>
  <si>
    <t>4/22-5/22</t>
  </si>
  <si>
    <t>5/30-6/29</t>
  </si>
  <si>
    <t>6/30-8/24</t>
  </si>
  <si>
    <t>2/12/25 - 3/14/25</t>
  </si>
  <si>
    <t>4/22/25 - 5/22/25 [paused as of 5/12/25]</t>
  </si>
  <si>
    <t>Pennsylvania</t>
  </si>
  <si>
    <t>4/24-5/23</t>
  </si>
  <si>
    <t>5/24-6/23</t>
  </si>
  <si>
    <t>6/24-7/24</t>
  </si>
  <si>
    <t>11/22/24 - 2/7/25</t>
  </si>
  <si>
    <t>Rhode Island</t>
  </si>
  <si>
    <t>5/29-7/6</t>
  </si>
  <si>
    <t>7/7-8/6</t>
  </si>
  <si>
    <t>8/7-9/6</t>
  </si>
  <si>
    <t>3/31/25 - 5/9/25</t>
  </si>
  <si>
    <t>South Carolina</t>
  </si>
  <si>
    <t>4/15-5/14</t>
  </si>
  <si>
    <t>5/15-6/14</t>
  </si>
  <si>
    <t>6/15-7/14</t>
  </si>
  <si>
    <t>11/12/24 - 1/6/25</t>
  </si>
  <si>
    <t>South Dakota</t>
  </si>
  <si>
    <t>5/15-7/14</t>
  </si>
  <si>
    <t>8/6-9/5</t>
  </si>
  <si>
    <t>3/3/25 - 4/4/25</t>
  </si>
  <si>
    <t>Tennessee</t>
  </si>
  <si>
    <t>5/7-6/1</t>
  </si>
  <si>
    <t>6/2-7/17</t>
  </si>
  <si>
    <t>6/27-7/21</t>
  </si>
  <si>
    <t>8/9/24 - 10/23/24</t>
  </si>
  <si>
    <t>11/1/24 - 1/24/25 [Qualification applications]
3/10/25 - 4/18/25 [PAU applications]</t>
  </si>
  <si>
    <t>Texas</t>
  </si>
  <si>
    <t>12/3/24 - 12/17/24</t>
  </si>
  <si>
    <t>1/10/25 - 1/24/25</t>
  </si>
  <si>
    <t>Spring 2025</t>
  </si>
  <si>
    <t>3/17/25 - 5/14/25</t>
  </si>
  <si>
    <t>6/12/25 - 8/1/25</t>
  </si>
  <si>
    <t>Utah</t>
  </si>
  <si>
    <t>4/18-5/28</t>
  </si>
  <si>
    <t>5/29-7/8</t>
  </si>
  <si>
    <t>7/9-8/8</t>
  </si>
  <si>
    <t>10/22/24 - 12/21/24</t>
  </si>
  <si>
    <t>2/10/25 - 4/25/25</t>
  </si>
  <si>
    <t>Vermont</t>
  </si>
  <si>
    <t>3/18-4/1</t>
  </si>
  <si>
    <t>4/15-4/29</t>
  </si>
  <si>
    <t>4/29-5-22</t>
  </si>
  <si>
    <t>12/3/24 - 1/9/25</t>
  </si>
  <si>
    <t>3/6/25 - 4/16/25</t>
  </si>
  <si>
    <t>Virginia</t>
  </si>
  <si>
    <t>11/1/23 - 12/1/23</t>
  </si>
  <si>
    <t>12/2/23 - 1/16/24</t>
  </si>
  <si>
    <t>1/17/24 - 2/16/24</t>
  </si>
  <si>
    <t>10/1/24 - 11/30/24</t>
  </si>
  <si>
    <t>12/1/24 - 3/1/25</t>
  </si>
  <si>
    <t>Washington</t>
  </si>
  <si>
    <t>4/15-6/23</t>
  </si>
  <si>
    <t>6/24-8/3</t>
  </si>
  <si>
    <t>11/12/24 - 1/31/25</t>
  </si>
  <si>
    <t>West Virginia</t>
  </si>
  <si>
    <t>2/10-3/10</t>
  </si>
  <si>
    <t>3/11-4/9</t>
  </si>
  <si>
    <t>4/10-5/9</t>
  </si>
  <si>
    <t>3/18/25 - 5/30/25</t>
  </si>
  <si>
    <t>8/26/24 - 10/26/24; 
Reopened 11/13/24 - 12/19/24</t>
  </si>
  <si>
    <t>Wisconsin</t>
  </si>
  <si>
    <t>4/29-5/29</t>
  </si>
  <si>
    <t>7/21-8/20</t>
  </si>
  <si>
    <t>8/1/24 - 10/1/24</t>
  </si>
  <si>
    <t>1/13/25 - 2/25/25</t>
  </si>
  <si>
    <t>5/8/25 - 5/29/25</t>
  </si>
  <si>
    <t>Wyoming</t>
  </si>
  <si>
    <t>5/20-6/19</t>
  </si>
  <si>
    <t>7/1-7/30</t>
  </si>
  <si>
    <t>7/31-8/29</t>
  </si>
  <si>
    <t>8/15/24 - 9/14/24; 
Reopened 10/9/24 -10/16/24</t>
  </si>
  <si>
    <t>10/21/24 - 1/24/25</t>
  </si>
  <si>
    <t>Final Proposal Due</t>
  </si>
  <si>
    <t>ULFW</t>
  </si>
  <si>
    <t>Notice Issued</t>
  </si>
  <si>
    <t>Final Decision</t>
  </si>
  <si>
    <t>Pre-Qualification</t>
  </si>
  <si>
    <t>Re-Opened</t>
  </si>
  <si>
    <t>Closes</t>
  </si>
  <si>
    <t>Benefit of the Bargain Round</t>
  </si>
  <si>
    <t>Opens</t>
  </si>
  <si>
    <t>[already open]</t>
  </si>
  <si>
    <t>[concurrent with BOTB]</t>
  </si>
  <si>
    <t>[previously completed]</t>
  </si>
  <si>
    <t>Rd 1: 7/3/25
Rd 2: 7/3/25</t>
  </si>
  <si>
    <t>Rd 1: 7/9/25
Rd 2: 8/15/25</t>
  </si>
  <si>
    <t>Link</t>
  </si>
  <si>
    <t>Updated Pre-Qual List</t>
  </si>
  <si>
    <t>Link (old)</t>
  </si>
  <si>
    <t>Public Comment Period for Final Proposal</t>
  </si>
  <si>
    <t>Rd 1: 7/10/25
Rd 2: 8/13/25</t>
  </si>
  <si>
    <t>Rd 1: 7/24/25
Rd 2: 8/20/25</t>
  </si>
  <si>
    <t>Allocation</t>
  </si>
  <si>
    <t>% Leftover</t>
  </si>
  <si>
    <t>Proposed BOTB Grants</t>
  </si>
  <si>
    <t>Potential Leftover Funding</t>
  </si>
  <si>
    <t xml:space="preserve">Allocation - 2% Admin Costs </t>
  </si>
  <si>
    <t>Colorado**</t>
  </si>
  <si>
    <t>Maine**</t>
  </si>
  <si>
    <t>Georgia**</t>
  </si>
  <si>
    <t>Minnesota**</t>
  </si>
  <si>
    <t>Hawaii**</t>
  </si>
  <si>
    <t>Mississippi**</t>
  </si>
  <si>
    <t>Montana**</t>
  </si>
  <si>
    <t>Pennsylvania**</t>
  </si>
  <si>
    <t>Vermont**</t>
  </si>
  <si>
    <t>West Virginia**</t>
  </si>
  <si>
    <t>Washington**</t>
  </si>
  <si>
    <t>New Hampshire**</t>
  </si>
  <si>
    <t>Virginia**</t>
  </si>
  <si>
    <t xml:space="preserve">Projected Total Leftover Funds </t>
  </si>
  <si>
    <t>Guam</t>
  </si>
  <si>
    <t>U.S. Virgin Islands</t>
  </si>
  <si>
    <t>Puerto Rico</t>
  </si>
  <si>
    <t>Northern Mariana Islands</t>
  </si>
  <si>
    <t>American Samoa</t>
  </si>
  <si>
    <t>District of Columbia</t>
  </si>
  <si>
    <t>Arizona**</t>
  </si>
  <si>
    <t>Connecticut**</t>
  </si>
  <si>
    <t>Idaho**</t>
  </si>
  <si>
    <t>Indiana**</t>
  </si>
  <si>
    <t>Iowa**</t>
  </si>
  <si>
    <t>Michigan**</t>
  </si>
  <si>
    <t>Nevada**</t>
  </si>
  <si>
    <t>Oklahoma**</t>
  </si>
  <si>
    <t>Oregon**</t>
  </si>
  <si>
    <t>Alabama**</t>
  </si>
  <si>
    <t>Louisiana**</t>
  </si>
  <si>
    <t>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</si>
</sst>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%"/>
  </numFmts>
  <fonts count="21" x14ac:knownFonts="1"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rgb="FF00B05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ahoma"/>
      <family val="2"/>
    </font>
    <font>
      <b/>
      <sz val="8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FF0000"/>
      <name val="Aptos Narrow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0" borderId="0" xfId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16" fillId="0" borderId="0" xfId="0" applyFont="1"/>
    <xf numFmtId="6" fontId="16" fillId="0" borderId="0" xfId="0" applyNumberFormat="1" applyFont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5" fontId="1" fillId="5" borderId="1" xfId="2" applyNumberFormat="1" applyFont="1" applyFill="1" applyBorder="1" applyAlignment="1">
      <alignment horizontal="center" vertical="center" wrapText="1"/>
    </xf>
    <xf numFmtId="165" fontId="17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0" fontId="1" fillId="7" borderId="0" xfId="0" applyFont="1" applyFill="1"/>
    <xf numFmtId="6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5" fontId="2" fillId="7" borderId="0" xfId="2" applyNumberFormat="1" applyFont="1" applyFill="1" applyAlignment="1">
      <alignment horizontal="center"/>
    </xf>
    <xf numFmtId="6" fontId="19" fillId="0" borderId="0" xfId="0" applyNumberFormat="1" applyFont="1" applyAlignment="1">
      <alignment horizontal="center"/>
    </xf>
    <xf numFmtId="6" fontId="19" fillId="7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6" fontId="19" fillId="0" borderId="0" xfId="0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2" applyNumberFormat="1" applyFont="1" applyFill="1" applyAlignment="1">
      <alignment horizontal="center"/>
    </xf>
    <xf numFmtId="8" fontId="2" fillId="0" borderId="0" xfId="0" applyNumberFormat="1" applyFont="1"/>
    <xf numFmtId="8" fontId="17" fillId="0" borderId="0" xfId="0" applyNumberFormat="1" applyFont="1" applyAlignment="1">
      <alignment horizontal="center"/>
    </xf>
    <xf numFmtId="6" fontId="2" fillId="0" borderId="0" xfId="0" applyNumberFormat="1" applyFont="1"/>
    <xf numFmtId="164" fontId="2" fillId="0" borderId="0" xfId="0" applyNumberFormat="1" applyFont="1"/>
    <xf numFmtId="14" fontId="3" fillId="0" borderId="0" xfId="0" applyNumberFormat="1" applyFont="1" applyAlignment="1">
      <alignment horizontal="center" vertical="center" wrapText="1"/>
    </xf>
    <xf numFmtId="0" fontId="13" fillId="0" borderId="0" xfId="0" applyFont="1"/>
    <xf numFmtId="165" fontId="2" fillId="0" borderId="0" xfId="2" applyNumberFormat="1" applyFont="1" applyFill="1" applyAlignment="1">
      <alignment horizontal="center" vertical="center"/>
    </xf>
    <xf numFmtId="0" fontId="13" fillId="7" borderId="0" xfId="0" applyFont="1" applyFill="1"/>
    <xf numFmtId="164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6" fontId="2" fillId="0" borderId="0" xfId="0" applyNumberFormat="1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ineconnectivity.org/bead" TargetMode="External"/><Relationship Id="rId13" Type="http://schemas.openxmlformats.org/officeDocument/2006/relationships/hyperlink" Target="https://www.telecompetitor.com/tennessee-offers-bead-update-298-applications-for-more-than-704m/" TargetMode="External"/><Relationship Id="rId18" Type="http://schemas.openxmlformats.org/officeDocument/2006/relationships/vmlDrawing" Target="../drawings/vmlDrawing2.vml"/><Relationship Id="rId3" Type="http://schemas.openxmlformats.org/officeDocument/2006/relationships/hyperlink" Target="https://broadband.arkansas.gov/bead/" TargetMode="External"/><Relationship Id="rId7" Type="http://schemas.openxmlformats.org/officeDocument/2006/relationships/hyperlink" Target="https://broadband.ky.gov/BEAD/Pages/Subgrantee-Selection.aspx" TargetMode="External"/><Relationship Id="rId12" Type="http://schemas.openxmlformats.org/officeDocument/2006/relationships/hyperlink" Target="https://www.oregon.gov/biz/programs/BEAD/scoringphase/Pages/default.aspx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adeca.alabama.gov/bead-eligible-broadband-serviceable-locations-and-subgrantee-selection-process/" TargetMode="External"/><Relationship Id="rId16" Type="http://schemas.openxmlformats.org/officeDocument/2006/relationships/hyperlink" Target="https://docs.google.com/spreadsheets/d/1rrSeCHlP9YOTm1PZ4xzEnCys2tAXN9OJE7HxclbUn3Y/edit?gid=0" TargetMode="External"/><Relationship Id="rId1" Type="http://schemas.openxmlformats.org/officeDocument/2006/relationships/hyperlink" Target="https://www.azcommerce.com/media/e1iflt50/20250709-approved-bead-applicants.xlsx" TargetMode="External"/><Relationship Id="rId6" Type="http://schemas.openxmlformats.org/officeDocument/2006/relationships/hyperlink" Target="https://www.kansascommerce.gov/officeofbroadbanddevelopment/broadband-equity-access-and-deployment/" TargetMode="External"/><Relationship Id="rId11" Type="http://schemas.openxmlformats.org/officeDocument/2006/relationships/hyperlink" Target="https://www.ncbroadband.gov/BEAD-prequalification" TargetMode="External"/><Relationship Id="rId5" Type="http://schemas.openxmlformats.org/officeDocument/2006/relationships/hyperlink" Target="https://commerce.idaho.gov/content/uploads/2025/06/IOB-Prequal-Approvals-for-Web_V2_6.5.25.pdf" TargetMode="External"/><Relationship Id="rId15" Type="http://schemas.openxmlformats.org/officeDocument/2006/relationships/hyperlink" Target="https://mn.gov/deed/assets/bead-approved-applicants_tcm1045-674011.pdf" TargetMode="External"/><Relationship Id="rId10" Type="http://schemas.openxmlformats.org/officeDocument/2006/relationships/hyperlink" Target="https://connect.nm.gov/bead-applications.html" TargetMode="External"/><Relationship Id="rId19" Type="http://schemas.openxmlformats.org/officeDocument/2006/relationships/comments" Target="../comments2.xml"/><Relationship Id="rId4" Type="http://schemas.openxmlformats.org/officeDocument/2006/relationships/hyperlink" Target="https://portal.ct.gov/deep/energy/broadband-deployment/bead-program" TargetMode="External"/><Relationship Id="rId9" Type="http://schemas.openxmlformats.org/officeDocument/2006/relationships/hyperlink" Target="https://www.beam.ms.gov/bead/bead-application" TargetMode="External"/><Relationship Id="rId14" Type="http://schemas.openxmlformats.org/officeDocument/2006/relationships/hyperlink" Target="https://comptroller.texas.gov/programs/broadband/funding/bead/docs/BEAD-application-challenge-data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BC01-3374-6346-AB64-EFD8D9DAE39E}">
  <sheetPr>
    <tabColor theme="4" tint="0.59999389629810485"/>
  </sheetPr>
  <dimension ref="A1:L52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ColWidth="8.6640625" defaultRowHeight="11" x14ac:dyDescent="0.15"/>
  <cols>
    <col min="1" max="1" width="13.1640625" style="3" customWidth="1"/>
    <col min="2" max="2" width="0" style="6" hidden="1" customWidth="1"/>
    <col min="3" max="5" width="12.6640625" style="6" customWidth="1"/>
    <col min="6" max="6" width="12.6640625" style="6" hidden="1" customWidth="1"/>
    <col min="7" max="7" width="12.6640625" style="3" customWidth="1"/>
    <col min="8" max="8" width="23.5" style="6" customWidth="1"/>
    <col min="9" max="9" width="26.83203125" style="6" customWidth="1"/>
    <col min="10" max="10" width="11.6640625" style="3" customWidth="1"/>
    <col min="11" max="11" width="10.6640625" style="3" customWidth="1"/>
    <col min="12" max="12" width="11" style="3" customWidth="1"/>
    <col min="13" max="16384" width="8.6640625" style="3"/>
  </cols>
  <sheetData>
    <row r="1" spans="1:12" x14ac:dyDescent="0.15">
      <c r="A1" s="1"/>
      <c r="B1" s="63" t="s">
        <v>0</v>
      </c>
      <c r="C1" s="63"/>
      <c r="D1" s="63"/>
      <c r="E1" s="63"/>
      <c r="F1" s="63"/>
      <c r="G1" s="64" t="s">
        <v>1</v>
      </c>
      <c r="H1" s="64"/>
      <c r="I1" s="64"/>
      <c r="J1" s="2"/>
      <c r="K1" s="65" t="s">
        <v>2</v>
      </c>
      <c r="L1" s="65"/>
    </row>
    <row r="2" spans="1:12" ht="13" customHeight="1" x14ac:dyDescent="0.15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5" t="s">
        <v>8</v>
      </c>
      <c r="G2" s="5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</row>
    <row r="3" spans="1:12" x14ac:dyDescent="0.15">
      <c r="A3" s="1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>
        <v>45582</v>
      </c>
      <c r="H3" s="8" t="s">
        <v>21</v>
      </c>
      <c r="I3" s="9" t="s">
        <v>22</v>
      </c>
    </row>
    <row r="4" spans="1:12" x14ac:dyDescent="0.15">
      <c r="A4" s="1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20</v>
      </c>
      <c r="G4" s="7">
        <v>45576</v>
      </c>
      <c r="H4" s="6" t="s">
        <v>28</v>
      </c>
      <c r="I4" s="9" t="s">
        <v>29</v>
      </c>
    </row>
    <row r="5" spans="1:12" x14ac:dyDescent="0.15">
      <c r="A5" s="1" t="s">
        <v>30</v>
      </c>
      <c r="B5" s="6" t="s">
        <v>24</v>
      </c>
      <c r="C5" s="6" t="s">
        <v>31</v>
      </c>
      <c r="D5" s="6" t="s">
        <v>32</v>
      </c>
      <c r="E5" s="6" t="s">
        <v>33</v>
      </c>
      <c r="F5" s="6" t="s">
        <v>20</v>
      </c>
      <c r="G5" s="7">
        <v>45509</v>
      </c>
      <c r="H5" s="8" t="s">
        <v>34</v>
      </c>
      <c r="I5" s="9" t="s">
        <v>35</v>
      </c>
      <c r="J5" s="9" t="s">
        <v>36</v>
      </c>
    </row>
    <row r="6" spans="1:12" x14ac:dyDescent="0.15">
      <c r="A6" s="1" t="s">
        <v>37</v>
      </c>
      <c r="B6" s="6" t="s">
        <v>24</v>
      </c>
      <c r="C6" s="6" t="s">
        <v>38</v>
      </c>
      <c r="D6" s="6" t="s">
        <v>39</v>
      </c>
      <c r="E6" s="6" t="s">
        <v>40</v>
      </c>
      <c r="F6" s="6" t="s">
        <v>20</v>
      </c>
      <c r="G6" s="7">
        <v>45565</v>
      </c>
      <c r="H6" s="10" t="s">
        <v>41</v>
      </c>
      <c r="I6" s="11" t="s">
        <v>42</v>
      </c>
      <c r="J6" s="9" t="s">
        <v>43</v>
      </c>
    </row>
    <row r="7" spans="1:12" x14ac:dyDescent="0.15">
      <c r="A7" s="1" t="s">
        <v>44</v>
      </c>
      <c r="B7" s="6" t="s">
        <v>24</v>
      </c>
      <c r="C7" s="6" t="s">
        <v>45</v>
      </c>
      <c r="D7" s="6" t="s">
        <v>46</v>
      </c>
      <c r="E7" s="6" t="s">
        <v>47</v>
      </c>
      <c r="F7" s="6" t="s">
        <v>20</v>
      </c>
      <c r="G7" s="7">
        <v>45569</v>
      </c>
      <c r="H7" s="8" t="s">
        <v>48</v>
      </c>
      <c r="I7" s="9" t="s">
        <v>49</v>
      </c>
    </row>
    <row r="8" spans="1:12" x14ac:dyDescent="0.15">
      <c r="A8" s="1" t="s">
        <v>50</v>
      </c>
      <c r="B8" s="6" t="s">
        <v>51</v>
      </c>
      <c r="C8" s="6" t="s">
        <v>52</v>
      </c>
      <c r="D8" s="6" t="s">
        <v>53</v>
      </c>
      <c r="E8" s="6" t="s">
        <v>54</v>
      </c>
      <c r="F8" s="6" t="s">
        <v>55</v>
      </c>
      <c r="G8" s="7">
        <v>45446</v>
      </c>
      <c r="H8" s="6" t="s">
        <v>28</v>
      </c>
      <c r="I8" s="9" t="s">
        <v>56</v>
      </c>
      <c r="J8" s="9" t="s">
        <v>57</v>
      </c>
    </row>
    <row r="9" spans="1:12" x14ac:dyDescent="0.15">
      <c r="A9" s="1" t="s">
        <v>58</v>
      </c>
      <c r="B9" s="6" t="s">
        <v>24</v>
      </c>
      <c r="C9" s="6" t="s">
        <v>59</v>
      </c>
      <c r="D9" s="6" t="s">
        <v>60</v>
      </c>
      <c r="E9" s="6" t="s">
        <v>61</v>
      </c>
      <c r="F9" s="6" t="s">
        <v>20</v>
      </c>
      <c r="G9" s="7">
        <v>45491</v>
      </c>
      <c r="H9" s="8" t="s">
        <v>62</v>
      </c>
      <c r="I9" s="9" t="s">
        <v>63</v>
      </c>
    </row>
    <row r="10" spans="1:12" x14ac:dyDescent="0.15">
      <c r="A10" s="1" t="s">
        <v>64</v>
      </c>
      <c r="B10" s="6" t="s">
        <v>51</v>
      </c>
      <c r="C10" s="6" t="s">
        <v>65</v>
      </c>
      <c r="D10" s="6" t="s">
        <v>66</v>
      </c>
      <c r="E10" s="6" t="s">
        <v>67</v>
      </c>
      <c r="F10" s="6" t="s">
        <v>20</v>
      </c>
      <c r="G10" s="7">
        <v>45414</v>
      </c>
      <c r="H10" s="10" t="s">
        <v>68</v>
      </c>
      <c r="I10" s="9" t="s">
        <v>69</v>
      </c>
      <c r="K10" s="12">
        <v>45637</v>
      </c>
      <c r="L10" s="12">
        <v>45671</v>
      </c>
    </row>
    <row r="11" spans="1:12" x14ac:dyDescent="0.15">
      <c r="A11" s="1" t="s">
        <v>70</v>
      </c>
      <c r="B11" s="6" t="s">
        <v>16</v>
      </c>
      <c r="C11" s="6" t="s">
        <v>71</v>
      </c>
      <c r="D11" s="6" t="s">
        <v>72</v>
      </c>
      <c r="E11" s="6" t="s">
        <v>73</v>
      </c>
      <c r="F11" s="6" t="s">
        <v>20</v>
      </c>
      <c r="G11" s="7">
        <v>45582</v>
      </c>
      <c r="H11" s="8" t="s">
        <v>74</v>
      </c>
      <c r="I11" s="13">
        <v>45839</v>
      </c>
    </row>
    <row r="12" spans="1:12" x14ac:dyDescent="0.15">
      <c r="A12" s="1" t="s">
        <v>75</v>
      </c>
      <c r="B12" s="6" t="s">
        <v>51</v>
      </c>
      <c r="C12" s="6" t="s">
        <v>76</v>
      </c>
      <c r="D12" s="6" t="s">
        <v>77</v>
      </c>
      <c r="E12" s="6" t="s">
        <v>25</v>
      </c>
      <c r="F12" s="6" t="s">
        <v>20</v>
      </c>
      <c r="G12" s="7">
        <v>45561</v>
      </c>
      <c r="H12" s="6" t="s">
        <v>28</v>
      </c>
      <c r="I12" s="9" t="s">
        <v>78</v>
      </c>
    </row>
    <row r="13" spans="1:12" x14ac:dyDescent="0.15">
      <c r="A13" s="1" t="s">
        <v>79</v>
      </c>
      <c r="B13" s="6" t="s">
        <v>16</v>
      </c>
      <c r="C13" s="6" t="s">
        <v>80</v>
      </c>
      <c r="D13" s="6" t="s">
        <v>81</v>
      </c>
      <c r="E13" s="6" t="s">
        <v>82</v>
      </c>
      <c r="F13" s="6" t="s">
        <v>20</v>
      </c>
      <c r="G13" s="7">
        <v>45489</v>
      </c>
      <c r="H13" s="6" t="s">
        <v>28</v>
      </c>
      <c r="I13" s="9" t="s">
        <v>83</v>
      </c>
    </row>
    <row r="14" spans="1:12" s="19" customFormat="1" ht="24" x14ac:dyDescent="0.2">
      <c r="A14" s="14" t="s">
        <v>84</v>
      </c>
      <c r="B14" s="15" t="s">
        <v>24</v>
      </c>
      <c r="C14" s="15" t="s">
        <v>85</v>
      </c>
      <c r="D14" s="15" t="s">
        <v>86</v>
      </c>
      <c r="E14" s="15" t="s">
        <v>87</v>
      </c>
      <c r="F14" s="15" t="s">
        <v>20</v>
      </c>
      <c r="G14" s="16">
        <v>45547</v>
      </c>
      <c r="H14" s="17" t="s">
        <v>88</v>
      </c>
      <c r="I14" s="18"/>
    </row>
    <row r="15" spans="1:12" x14ac:dyDescent="0.15">
      <c r="A15" s="1" t="s">
        <v>89</v>
      </c>
      <c r="B15" s="6" t="s">
        <v>51</v>
      </c>
      <c r="C15" s="6" t="s">
        <v>90</v>
      </c>
      <c r="D15" s="6" t="s">
        <v>91</v>
      </c>
      <c r="E15" s="6" t="s">
        <v>92</v>
      </c>
      <c r="F15" s="6" t="s">
        <v>20</v>
      </c>
      <c r="G15" s="7">
        <v>45456</v>
      </c>
      <c r="H15" s="8" t="s">
        <v>93</v>
      </c>
      <c r="I15" s="9" t="s">
        <v>94</v>
      </c>
      <c r="J15" s="9" t="s">
        <v>95</v>
      </c>
    </row>
    <row r="16" spans="1:12" x14ac:dyDescent="0.15">
      <c r="A16" s="1" t="s">
        <v>96</v>
      </c>
      <c r="B16" s="6" t="s">
        <v>24</v>
      </c>
      <c r="C16" s="6" t="s">
        <v>97</v>
      </c>
      <c r="D16" s="6" t="s">
        <v>98</v>
      </c>
      <c r="E16" s="6" t="s">
        <v>99</v>
      </c>
      <c r="F16" s="6" t="s">
        <v>20</v>
      </c>
      <c r="G16" s="7">
        <v>45481</v>
      </c>
      <c r="H16" s="8" t="s">
        <v>100</v>
      </c>
      <c r="I16" s="9" t="s">
        <v>101</v>
      </c>
    </row>
    <row r="17" spans="1:12" x14ac:dyDescent="0.15">
      <c r="A17" s="1" t="s">
        <v>102</v>
      </c>
      <c r="B17" s="6" t="s">
        <v>24</v>
      </c>
      <c r="C17" s="6" t="s">
        <v>103</v>
      </c>
      <c r="D17" s="6" t="s">
        <v>104</v>
      </c>
      <c r="E17" s="6" t="s">
        <v>104</v>
      </c>
      <c r="F17" s="6" t="s">
        <v>20</v>
      </c>
      <c r="G17" s="7">
        <v>45560</v>
      </c>
      <c r="H17" s="6" t="s">
        <v>28</v>
      </c>
      <c r="I17" s="9"/>
    </row>
    <row r="18" spans="1:12" x14ac:dyDescent="0.15">
      <c r="A18" s="1" t="s">
        <v>105</v>
      </c>
      <c r="B18" s="6" t="s">
        <v>51</v>
      </c>
      <c r="C18" s="6" t="s">
        <v>106</v>
      </c>
      <c r="D18" s="6" t="s">
        <v>107</v>
      </c>
      <c r="E18" s="6" t="s">
        <v>108</v>
      </c>
      <c r="F18" s="6" t="s">
        <v>55</v>
      </c>
      <c r="G18" s="7">
        <v>45407</v>
      </c>
      <c r="H18" s="8" t="s">
        <v>109</v>
      </c>
      <c r="I18" s="9" t="s">
        <v>110</v>
      </c>
    </row>
    <row r="19" spans="1:12" s="19" customFormat="1" ht="24" x14ac:dyDescent="0.2">
      <c r="A19" s="14" t="s">
        <v>111</v>
      </c>
      <c r="B19" s="15" t="s">
        <v>24</v>
      </c>
      <c r="C19" s="15" t="s">
        <v>112</v>
      </c>
      <c r="D19" s="15" t="s">
        <v>113</v>
      </c>
      <c r="E19" s="15" t="s">
        <v>114</v>
      </c>
      <c r="F19" s="15" t="s">
        <v>20</v>
      </c>
      <c r="G19" s="16">
        <v>45460</v>
      </c>
      <c r="H19" s="17" t="s">
        <v>115</v>
      </c>
      <c r="I19" s="18" t="s">
        <v>116</v>
      </c>
    </row>
    <row r="20" spans="1:12" x14ac:dyDescent="0.15">
      <c r="A20" s="1" t="s">
        <v>117</v>
      </c>
      <c r="B20" s="6" t="s">
        <v>51</v>
      </c>
      <c r="C20" s="6" t="s">
        <v>118</v>
      </c>
      <c r="D20" s="6" t="s">
        <v>119</v>
      </c>
      <c r="E20" s="6" t="s">
        <v>120</v>
      </c>
      <c r="F20" s="6" t="s">
        <v>55</v>
      </c>
      <c r="G20" s="7">
        <v>45267</v>
      </c>
      <c r="H20" s="8" t="s">
        <v>121</v>
      </c>
      <c r="I20" s="9" t="s">
        <v>122</v>
      </c>
      <c r="J20" s="9" t="s">
        <v>123</v>
      </c>
      <c r="K20" s="12">
        <v>45614</v>
      </c>
      <c r="L20" s="12">
        <v>45670</v>
      </c>
    </row>
    <row r="21" spans="1:12" x14ac:dyDescent="0.15">
      <c r="A21" s="1" t="s">
        <v>124</v>
      </c>
      <c r="B21" s="6" t="s">
        <v>24</v>
      </c>
      <c r="C21" s="6" t="s">
        <v>125</v>
      </c>
      <c r="D21" s="6" t="s">
        <v>126</v>
      </c>
      <c r="E21" s="6" t="s">
        <v>127</v>
      </c>
      <c r="F21" s="6" t="s">
        <v>20</v>
      </c>
      <c r="G21" s="7">
        <v>45460</v>
      </c>
      <c r="H21" s="8" t="s">
        <v>128</v>
      </c>
      <c r="I21" s="13" t="s">
        <v>129</v>
      </c>
    </row>
    <row r="22" spans="1:12" x14ac:dyDescent="0.15">
      <c r="A22" s="1" t="s">
        <v>130</v>
      </c>
      <c r="B22" s="6" t="s">
        <v>16</v>
      </c>
      <c r="C22" s="6" t="s">
        <v>131</v>
      </c>
      <c r="D22" s="6" t="s">
        <v>132</v>
      </c>
      <c r="E22" s="6" t="s">
        <v>133</v>
      </c>
      <c r="F22" s="6" t="s">
        <v>20</v>
      </c>
      <c r="G22" s="7">
        <v>45483</v>
      </c>
      <c r="H22" s="8" t="s">
        <v>134</v>
      </c>
    </row>
    <row r="23" spans="1:12" x14ac:dyDescent="0.15">
      <c r="A23" s="1" t="s">
        <v>135</v>
      </c>
      <c r="B23" s="6" t="s">
        <v>24</v>
      </c>
      <c r="C23" s="6" t="s">
        <v>136</v>
      </c>
      <c r="D23" s="6" t="s">
        <v>137</v>
      </c>
      <c r="E23" s="6" t="s">
        <v>138</v>
      </c>
      <c r="F23" s="6" t="s">
        <v>20</v>
      </c>
      <c r="G23" s="7">
        <v>45498</v>
      </c>
      <c r="H23" s="8" t="s">
        <v>139</v>
      </c>
      <c r="I23" s="9" t="s">
        <v>140</v>
      </c>
    </row>
    <row r="24" spans="1:12" x14ac:dyDescent="0.15">
      <c r="A24" s="1" t="s">
        <v>141</v>
      </c>
      <c r="B24" s="6" t="s">
        <v>24</v>
      </c>
      <c r="C24" s="6" t="s">
        <v>142</v>
      </c>
      <c r="D24" s="6" t="s">
        <v>143</v>
      </c>
      <c r="E24" s="6" t="s">
        <v>144</v>
      </c>
      <c r="F24" s="6" t="s">
        <v>20</v>
      </c>
      <c r="G24" s="7">
        <v>45532</v>
      </c>
      <c r="H24" s="8" t="s">
        <v>145</v>
      </c>
      <c r="I24" s="9" t="s">
        <v>146</v>
      </c>
    </row>
    <row r="25" spans="1:12" x14ac:dyDescent="0.15">
      <c r="A25" s="1" t="s">
        <v>147</v>
      </c>
      <c r="B25" s="6" t="s">
        <v>16</v>
      </c>
      <c r="C25" s="6" t="s">
        <v>148</v>
      </c>
      <c r="D25" s="6" t="s">
        <v>149</v>
      </c>
      <c r="E25" s="6" t="s">
        <v>150</v>
      </c>
      <c r="F25" s="6" t="s">
        <v>20</v>
      </c>
      <c r="G25" s="7">
        <v>45561</v>
      </c>
      <c r="H25" s="8" t="s">
        <v>151</v>
      </c>
      <c r="I25" s="9" t="s">
        <v>152</v>
      </c>
      <c r="J25" s="9"/>
    </row>
    <row r="26" spans="1:12" x14ac:dyDescent="0.15">
      <c r="A26" s="1" t="s">
        <v>153</v>
      </c>
      <c r="B26" s="6" t="s">
        <v>16</v>
      </c>
      <c r="C26" s="6" t="s">
        <v>154</v>
      </c>
      <c r="D26" s="7" t="s">
        <v>155</v>
      </c>
      <c r="E26" s="6" t="s">
        <v>156</v>
      </c>
      <c r="F26" s="6" t="s">
        <v>20</v>
      </c>
      <c r="G26" s="7">
        <v>45533</v>
      </c>
      <c r="H26" s="8" t="s">
        <v>157</v>
      </c>
      <c r="I26" s="9" t="s">
        <v>158</v>
      </c>
    </row>
    <row r="27" spans="1:12" s="19" customFormat="1" ht="24" x14ac:dyDescent="0.2">
      <c r="A27" s="14" t="s">
        <v>159</v>
      </c>
      <c r="B27" s="15" t="s">
        <v>24</v>
      </c>
      <c r="C27" s="15" t="s">
        <v>160</v>
      </c>
      <c r="D27" s="15" t="s">
        <v>161</v>
      </c>
      <c r="E27" s="15" t="s">
        <v>162</v>
      </c>
      <c r="F27" s="15" t="s">
        <v>20</v>
      </c>
      <c r="G27" s="16">
        <v>45506</v>
      </c>
      <c r="H27" s="17" t="s">
        <v>163</v>
      </c>
      <c r="I27" s="20" t="s">
        <v>164</v>
      </c>
    </row>
    <row r="28" spans="1:12" x14ac:dyDescent="0.15">
      <c r="A28" s="1" t="s">
        <v>165</v>
      </c>
      <c r="B28" s="6" t="s">
        <v>51</v>
      </c>
      <c r="C28" s="6" t="s">
        <v>166</v>
      </c>
      <c r="D28" s="6" t="s">
        <v>167</v>
      </c>
      <c r="E28" s="6" t="s">
        <v>168</v>
      </c>
      <c r="F28" s="6" t="s">
        <v>55</v>
      </c>
      <c r="G28" s="7">
        <v>45505</v>
      </c>
      <c r="H28" s="8" t="s">
        <v>169</v>
      </c>
      <c r="I28" s="9" t="s">
        <v>170</v>
      </c>
    </row>
    <row r="29" spans="1:12" x14ac:dyDescent="0.15">
      <c r="A29" s="1" t="s">
        <v>171</v>
      </c>
      <c r="B29" s="6" t="s">
        <v>51</v>
      </c>
      <c r="C29" s="6" t="s">
        <v>172</v>
      </c>
      <c r="D29" s="6" t="s">
        <v>173</v>
      </c>
      <c r="E29" s="6" t="s">
        <v>174</v>
      </c>
      <c r="F29" s="6" t="s">
        <v>20</v>
      </c>
      <c r="G29" s="7">
        <v>45553</v>
      </c>
      <c r="H29" s="8" t="s">
        <v>175</v>
      </c>
      <c r="I29" s="9" t="s">
        <v>176</v>
      </c>
    </row>
    <row r="30" spans="1:12" x14ac:dyDescent="0.15">
      <c r="A30" s="1" t="s">
        <v>177</v>
      </c>
      <c r="B30" s="6" t="s">
        <v>24</v>
      </c>
      <c r="C30" s="6" t="s">
        <v>178</v>
      </c>
      <c r="D30" s="6" t="s">
        <v>179</v>
      </c>
      <c r="E30" s="6" t="s">
        <v>180</v>
      </c>
      <c r="F30" s="6" t="s">
        <v>20</v>
      </c>
      <c r="G30" s="7">
        <v>45399</v>
      </c>
      <c r="H30" s="8" t="s">
        <v>181</v>
      </c>
      <c r="I30" s="9" t="s">
        <v>182</v>
      </c>
      <c r="K30" s="12">
        <v>45643</v>
      </c>
      <c r="L30" s="12">
        <v>45308</v>
      </c>
    </row>
    <row r="31" spans="1:12" x14ac:dyDescent="0.15">
      <c r="A31" s="1" t="s">
        <v>183</v>
      </c>
      <c r="B31" s="6" t="s">
        <v>16</v>
      </c>
      <c r="C31" s="6" t="s">
        <v>184</v>
      </c>
      <c r="D31" s="6" t="s">
        <v>185</v>
      </c>
      <c r="E31" s="6" t="s">
        <v>81</v>
      </c>
      <c r="F31" s="6" t="s">
        <v>20</v>
      </c>
      <c r="G31" s="7">
        <v>45448</v>
      </c>
      <c r="H31" s="8" t="s">
        <v>186</v>
      </c>
      <c r="I31" s="9" t="s">
        <v>187</v>
      </c>
    </row>
    <row r="32" spans="1:12" x14ac:dyDescent="0.15">
      <c r="A32" s="1" t="s">
        <v>188</v>
      </c>
      <c r="B32" s="6" t="s">
        <v>16</v>
      </c>
      <c r="C32" s="6" t="s">
        <v>189</v>
      </c>
      <c r="D32" s="6" t="s">
        <v>190</v>
      </c>
      <c r="E32" s="6" t="s">
        <v>191</v>
      </c>
      <c r="F32" s="6" t="s">
        <v>20</v>
      </c>
      <c r="G32" s="7">
        <v>45541</v>
      </c>
      <c r="H32" s="8" t="s">
        <v>192</v>
      </c>
      <c r="I32" s="9" t="s">
        <v>193</v>
      </c>
    </row>
    <row r="33" spans="1:10" s="19" customFormat="1" ht="23" customHeight="1" x14ac:dyDescent="0.2">
      <c r="A33" s="14" t="s">
        <v>194</v>
      </c>
      <c r="B33" s="15" t="s">
        <v>24</v>
      </c>
      <c r="C33" s="15" t="s">
        <v>195</v>
      </c>
      <c r="D33" s="15" t="s">
        <v>196</v>
      </c>
      <c r="E33" s="15" t="s">
        <v>197</v>
      </c>
      <c r="F33" s="15" t="s">
        <v>20</v>
      </c>
      <c r="G33" s="16">
        <v>45499</v>
      </c>
      <c r="H33" s="17" t="s">
        <v>198</v>
      </c>
      <c r="I33" s="18" t="s">
        <v>199</v>
      </c>
      <c r="J33" s="18"/>
    </row>
    <row r="34" spans="1:10" s="19" customFormat="1" ht="36" customHeight="1" x14ac:dyDescent="0.2">
      <c r="A34" s="14" t="s">
        <v>200</v>
      </c>
      <c r="B34" s="15" t="s">
        <v>24</v>
      </c>
      <c r="C34" s="15" t="s">
        <v>201</v>
      </c>
      <c r="D34" s="15" t="s">
        <v>98</v>
      </c>
      <c r="E34" s="15" t="s">
        <v>202</v>
      </c>
      <c r="F34" s="15" t="s">
        <v>20</v>
      </c>
      <c r="G34" s="16">
        <v>45517</v>
      </c>
      <c r="H34" s="21" t="s">
        <v>203</v>
      </c>
      <c r="I34" s="20" t="s">
        <v>204</v>
      </c>
    </row>
    <row r="35" spans="1:10" s="19" customFormat="1" ht="24" x14ac:dyDescent="0.2">
      <c r="A35" s="14" t="s">
        <v>205</v>
      </c>
      <c r="B35" s="15" t="s">
        <v>206</v>
      </c>
      <c r="C35" s="15" t="s">
        <v>207</v>
      </c>
      <c r="D35" s="15" t="s">
        <v>208</v>
      </c>
      <c r="E35" s="15" t="s">
        <v>209</v>
      </c>
      <c r="F35" s="15" t="s">
        <v>20</v>
      </c>
      <c r="G35" s="16">
        <v>45568</v>
      </c>
      <c r="H35" s="17" t="s">
        <v>210</v>
      </c>
      <c r="I35" s="15"/>
    </row>
    <row r="36" spans="1:10" x14ac:dyDescent="0.15">
      <c r="A36" s="1" t="s">
        <v>211</v>
      </c>
      <c r="B36" s="6" t="s">
        <v>24</v>
      </c>
      <c r="C36" s="6" t="s">
        <v>212</v>
      </c>
      <c r="D36" s="6" t="s">
        <v>213</v>
      </c>
      <c r="E36" s="6" t="s">
        <v>214</v>
      </c>
      <c r="F36" s="6" t="s">
        <v>20</v>
      </c>
      <c r="G36" s="7">
        <v>45547</v>
      </c>
      <c r="H36" s="8" t="s">
        <v>215</v>
      </c>
      <c r="I36" s="9" t="s">
        <v>216</v>
      </c>
      <c r="J36" s="9" t="s">
        <v>217</v>
      </c>
    </row>
    <row r="37" spans="1:10" x14ac:dyDescent="0.15">
      <c r="A37" s="1" t="s">
        <v>218</v>
      </c>
      <c r="B37" s="6" t="s">
        <v>24</v>
      </c>
      <c r="C37" s="6" t="s">
        <v>219</v>
      </c>
      <c r="D37" s="6" t="s">
        <v>220</v>
      </c>
      <c r="E37" s="6" t="s">
        <v>221</v>
      </c>
      <c r="F37" s="6" t="s">
        <v>20</v>
      </c>
      <c r="G37" s="7">
        <v>45576</v>
      </c>
      <c r="H37" s="6" t="s">
        <v>222</v>
      </c>
      <c r="I37" s="9"/>
    </row>
    <row r="38" spans="1:10" x14ac:dyDescent="0.15">
      <c r="A38" s="1" t="s">
        <v>223</v>
      </c>
      <c r="B38" s="6" t="s">
        <v>224</v>
      </c>
      <c r="C38" s="6" t="s">
        <v>225</v>
      </c>
      <c r="D38" s="6" t="s">
        <v>226</v>
      </c>
      <c r="E38" s="6" t="s">
        <v>227</v>
      </c>
      <c r="F38" s="6" t="s">
        <v>20</v>
      </c>
      <c r="G38" s="7">
        <v>45505</v>
      </c>
      <c r="H38" s="8" t="s">
        <v>228</v>
      </c>
      <c r="I38" s="9" t="s">
        <v>229</v>
      </c>
    </row>
    <row r="39" spans="1:10" x14ac:dyDescent="0.15">
      <c r="A39" s="1" t="s">
        <v>230</v>
      </c>
      <c r="B39" s="6" t="s">
        <v>24</v>
      </c>
      <c r="C39" s="6" t="s">
        <v>231</v>
      </c>
      <c r="D39" s="6" t="s">
        <v>232</v>
      </c>
      <c r="E39" s="6" t="s">
        <v>233</v>
      </c>
      <c r="F39" s="6" t="s">
        <v>20</v>
      </c>
      <c r="G39" s="7">
        <v>45456</v>
      </c>
      <c r="H39" s="8" t="s">
        <v>234</v>
      </c>
      <c r="I39" s="9" t="s">
        <v>235</v>
      </c>
    </row>
    <row r="40" spans="1:10" x14ac:dyDescent="0.15">
      <c r="A40" s="1" t="s">
        <v>236</v>
      </c>
      <c r="B40" s="6" t="s">
        <v>24</v>
      </c>
      <c r="C40" s="6" t="s">
        <v>237</v>
      </c>
      <c r="D40" s="6" t="s">
        <v>238</v>
      </c>
      <c r="E40" s="6" t="s">
        <v>239</v>
      </c>
      <c r="F40" s="6" t="s">
        <v>20</v>
      </c>
      <c r="G40" s="7">
        <v>45418</v>
      </c>
      <c r="H40" s="6" t="s">
        <v>28</v>
      </c>
      <c r="I40" s="9" t="s">
        <v>240</v>
      </c>
      <c r="J40" s="9"/>
    </row>
    <row r="41" spans="1:10" x14ac:dyDescent="0.15">
      <c r="A41" s="1" t="s">
        <v>241</v>
      </c>
      <c r="B41" s="6" t="s">
        <v>24</v>
      </c>
      <c r="C41" s="6" t="s">
        <v>242</v>
      </c>
      <c r="D41" s="6" t="s">
        <v>243</v>
      </c>
      <c r="E41" s="6" t="s">
        <v>244</v>
      </c>
      <c r="F41" s="6" t="s">
        <v>20</v>
      </c>
      <c r="G41" s="7">
        <v>45490</v>
      </c>
      <c r="H41" s="6" t="s">
        <v>28</v>
      </c>
      <c r="I41" s="9" t="s">
        <v>245</v>
      </c>
    </row>
    <row r="42" spans="1:10" x14ac:dyDescent="0.15">
      <c r="A42" s="1" t="s">
        <v>246</v>
      </c>
      <c r="B42" s="6" t="s">
        <v>24</v>
      </c>
      <c r="C42" s="6" t="s">
        <v>247</v>
      </c>
      <c r="D42" s="6" t="s">
        <v>248</v>
      </c>
      <c r="E42" s="6" t="s">
        <v>249</v>
      </c>
      <c r="F42" s="6" t="s">
        <v>20</v>
      </c>
      <c r="G42" s="7">
        <v>45561</v>
      </c>
      <c r="H42" s="8" t="s">
        <v>250</v>
      </c>
      <c r="I42" s="9"/>
    </row>
    <row r="43" spans="1:10" x14ac:dyDescent="0.15">
      <c r="A43" s="1" t="s">
        <v>251</v>
      </c>
      <c r="B43" s="6" t="s">
        <v>24</v>
      </c>
      <c r="C43" s="6" t="s">
        <v>248</v>
      </c>
      <c r="D43" s="6" t="s">
        <v>252</v>
      </c>
      <c r="E43" s="6" t="s">
        <v>253</v>
      </c>
      <c r="F43" s="6" t="s">
        <v>20</v>
      </c>
      <c r="G43" s="7">
        <v>45533</v>
      </c>
      <c r="H43" s="6" t="s">
        <v>28</v>
      </c>
      <c r="I43" s="9" t="s">
        <v>254</v>
      </c>
    </row>
    <row r="44" spans="1:10" s="19" customFormat="1" ht="24" x14ac:dyDescent="0.2">
      <c r="A44" s="14" t="s">
        <v>255</v>
      </c>
      <c r="B44" s="15" t="s">
        <v>24</v>
      </c>
      <c r="C44" s="15" t="s">
        <v>256</v>
      </c>
      <c r="D44" s="15" t="s">
        <v>257</v>
      </c>
      <c r="E44" s="15" t="s">
        <v>258</v>
      </c>
      <c r="F44" s="15" t="s">
        <v>20</v>
      </c>
      <c r="G44" s="16">
        <v>45506</v>
      </c>
      <c r="H44" s="21" t="s">
        <v>259</v>
      </c>
      <c r="I44" s="20" t="s">
        <v>260</v>
      </c>
    </row>
    <row r="45" spans="1:10" x14ac:dyDescent="0.15">
      <c r="A45" s="1" t="s">
        <v>261</v>
      </c>
      <c r="B45" s="6" t="s">
        <v>16</v>
      </c>
      <c r="C45" s="6" t="s">
        <v>262</v>
      </c>
      <c r="D45" s="6" t="s">
        <v>263</v>
      </c>
      <c r="E45" s="6" t="s">
        <v>264</v>
      </c>
      <c r="F45" s="6" t="s">
        <v>20</v>
      </c>
      <c r="G45" s="7">
        <v>45615</v>
      </c>
      <c r="H45" s="8" t="s">
        <v>265</v>
      </c>
      <c r="I45" s="13" t="s">
        <v>266</v>
      </c>
    </row>
    <row r="46" spans="1:10" x14ac:dyDescent="0.15">
      <c r="A46" s="1" t="s">
        <v>267</v>
      </c>
      <c r="B46" s="6" t="s">
        <v>24</v>
      </c>
      <c r="C46" s="6" t="s">
        <v>268</v>
      </c>
      <c r="D46" s="6" t="s">
        <v>269</v>
      </c>
      <c r="E46" s="6" t="s">
        <v>270</v>
      </c>
      <c r="F46" s="6" t="s">
        <v>20</v>
      </c>
      <c r="G46" s="7">
        <v>45495</v>
      </c>
      <c r="H46" s="8" t="s">
        <v>271</v>
      </c>
      <c r="I46" s="13" t="s">
        <v>272</v>
      </c>
    </row>
    <row r="47" spans="1:10" x14ac:dyDescent="0.15">
      <c r="A47" s="1" t="s">
        <v>273</v>
      </c>
      <c r="B47" s="6" t="s">
        <v>24</v>
      </c>
      <c r="C47" s="6" t="s">
        <v>274</v>
      </c>
      <c r="D47" s="6" t="s">
        <v>275</v>
      </c>
      <c r="E47" s="6" t="s">
        <v>276</v>
      </c>
      <c r="F47" s="6" t="s">
        <v>20</v>
      </c>
      <c r="G47" s="7">
        <v>45505</v>
      </c>
      <c r="H47" s="8" t="s">
        <v>277</v>
      </c>
      <c r="I47" s="9" t="s">
        <v>278</v>
      </c>
    </row>
    <row r="48" spans="1:10" x14ac:dyDescent="0.15">
      <c r="A48" s="1" t="s">
        <v>279</v>
      </c>
      <c r="B48" s="6" t="s">
        <v>51</v>
      </c>
      <c r="C48" s="6" t="s">
        <v>280</v>
      </c>
      <c r="D48" s="6" t="s">
        <v>281</v>
      </c>
      <c r="E48" s="6" t="s">
        <v>282</v>
      </c>
      <c r="F48" s="6" t="s">
        <v>20</v>
      </c>
      <c r="G48" s="7">
        <v>45499</v>
      </c>
      <c r="H48" s="8" t="s">
        <v>283</v>
      </c>
      <c r="I48" s="9" t="s">
        <v>284</v>
      </c>
    </row>
    <row r="49" spans="1:10" x14ac:dyDescent="0.15">
      <c r="A49" s="1" t="s">
        <v>285</v>
      </c>
      <c r="B49" s="6" t="s">
        <v>24</v>
      </c>
      <c r="C49" s="6" t="s">
        <v>247</v>
      </c>
      <c r="D49" s="6" t="s">
        <v>286</v>
      </c>
      <c r="E49" s="6" t="s">
        <v>287</v>
      </c>
      <c r="F49" s="6" t="s">
        <v>20</v>
      </c>
      <c r="G49" s="7">
        <v>45421</v>
      </c>
      <c r="H49" s="6" t="s">
        <v>28</v>
      </c>
      <c r="I49" s="9" t="s">
        <v>288</v>
      </c>
    </row>
    <row r="50" spans="1:10" s="19" customFormat="1" ht="24" x14ac:dyDescent="0.2">
      <c r="A50" s="14" t="s">
        <v>289</v>
      </c>
      <c r="B50" s="15" t="s">
        <v>51</v>
      </c>
      <c r="C50" s="15" t="s">
        <v>290</v>
      </c>
      <c r="D50" s="15" t="s">
        <v>291</v>
      </c>
      <c r="E50" s="15" t="s">
        <v>292</v>
      </c>
      <c r="F50" s="15" t="s">
        <v>55</v>
      </c>
      <c r="G50" s="16">
        <v>45408</v>
      </c>
      <c r="H50" s="21" t="s">
        <v>293</v>
      </c>
      <c r="I50" s="20" t="s">
        <v>294</v>
      </c>
    </row>
    <row r="51" spans="1:10" x14ac:dyDescent="0.15">
      <c r="A51" s="1" t="s">
        <v>295</v>
      </c>
      <c r="B51" s="6" t="s">
        <v>24</v>
      </c>
      <c r="C51" s="6" t="s">
        <v>296</v>
      </c>
      <c r="D51" s="6" t="s">
        <v>136</v>
      </c>
      <c r="E51" s="6" t="s">
        <v>297</v>
      </c>
      <c r="F51" s="6" t="s">
        <v>20</v>
      </c>
      <c r="G51" s="7">
        <v>45502</v>
      </c>
      <c r="H51" s="8" t="s">
        <v>298</v>
      </c>
      <c r="I51" s="9" t="s">
        <v>299</v>
      </c>
      <c r="J51" s="9" t="s">
        <v>300</v>
      </c>
    </row>
    <row r="52" spans="1:10" s="19" customFormat="1" ht="24" x14ac:dyDescent="0.15">
      <c r="A52" s="14" t="s">
        <v>301</v>
      </c>
      <c r="B52" s="15" t="s">
        <v>24</v>
      </c>
      <c r="C52" s="15" t="s">
        <v>302</v>
      </c>
      <c r="D52" s="15" t="s">
        <v>303</v>
      </c>
      <c r="E52" s="15" t="s">
        <v>304</v>
      </c>
      <c r="F52" s="15" t="s">
        <v>20</v>
      </c>
      <c r="G52" s="16">
        <v>45512</v>
      </c>
      <c r="H52" s="17" t="s">
        <v>305</v>
      </c>
      <c r="I52" s="18" t="s">
        <v>306</v>
      </c>
      <c r="J52" s="9"/>
    </row>
  </sheetData>
  <mergeCells count="3">
    <mergeCell ref="B1:F1"/>
    <mergeCell ref="G1:I1"/>
    <mergeCell ref="K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AF0B-97C3-A249-A28B-E40527946725}">
  <sheetPr>
    <tabColor theme="4" tint="0.59999389629810485"/>
  </sheetPr>
  <dimension ref="A1:K5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6" sqref="B46"/>
    </sheetView>
  </sheetViews>
  <sheetFormatPr baseColWidth="10" defaultColWidth="8.6640625" defaultRowHeight="11" customHeight="1" x14ac:dyDescent="0.15"/>
  <cols>
    <col min="1" max="1" width="13.1640625" style="3" customWidth="1"/>
    <col min="2" max="3" width="12.83203125" style="6" customWidth="1"/>
    <col min="4" max="4" width="12.83203125" style="6" hidden="1" customWidth="1"/>
    <col min="5" max="5" width="12.83203125" style="3" customWidth="1"/>
    <col min="6" max="7" width="12.83203125" style="6" customWidth="1"/>
    <col min="8" max="8" width="12.83203125" style="3" customWidth="1"/>
    <col min="9" max="9" width="15.1640625" style="6" customWidth="1"/>
    <col min="10" max="10" width="13.83203125" style="6" customWidth="1"/>
    <col min="11" max="11" width="14.6640625" style="6" customWidth="1"/>
    <col min="12" max="16384" width="8.6640625" style="3"/>
  </cols>
  <sheetData>
    <row r="1" spans="1:11" ht="11" customHeight="1" x14ac:dyDescent="0.15">
      <c r="C1" s="66" t="s">
        <v>308</v>
      </c>
      <c r="D1" s="66"/>
      <c r="E1" s="67" t="s">
        <v>311</v>
      </c>
      <c r="F1" s="67"/>
      <c r="G1" s="68" t="s">
        <v>314</v>
      </c>
      <c r="H1" s="68"/>
      <c r="I1" s="69" t="s">
        <v>324</v>
      </c>
      <c r="J1" s="69"/>
      <c r="K1" s="70" t="s">
        <v>322</v>
      </c>
    </row>
    <row r="2" spans="1:11" ht="11" customHeight="1" x14ac:dyDescent="0.15">
      <c r="A2" s="4" t="s">
        <v>3</v>
      </c>
      <c r="B2" s="4" t="s">
        <v>307</v>
      </c>
      <c r="C2" s="4" t="s">
        <v>309</v>
      </c>
      <c r="D2" s="4" t="s">
        <v>310</v>
      </c>
      <c r="E2" s="5" t="s">
        <v>312</v>
      </c>
      <c r="F2" s="4" t="s">
        <v>313</v>
      </c>
      <c r="G2" s="4" t="s">
        <v>315</v>
      </c>
      <c r="H2" s="4" t="s">
        <v>313</v>
      </c>
      <c r="I2" s="25" t="s">
        <v>315</v>
      </c>
      <c r="J2" s="25" t="s">
        <v>313</v>
      </c>
      <c r="K2" s="70"/>
    </row>
    <row r="3" spans="1:11" ht="11" customHeight="1" x14ac:dyDescent="0.15">
      <c r="A3" s="1" t="s">
        <v>15</v>
      </c>
      <c r="B3" s="10">
        <v>45916</v>
      </c>
      <c r="C3" s="7">
        <v>45820</v>
      </c>
      <c r="D3" s="7"/>
      <c r="E3" s="7">
        <v>45828</v>
      </c>
      <c r="F3" s="7">
        <v>45838</v>
      </c>
      <c r="G3" s="7">
        <v>45839</v>
      </c>
      <c r="H3" s="7">
        <v>45853</v>
      </c>
      <c r="K3" s="27" t="s">
        <v>321</v>
      </c>
    </row>
    <row r="4" spans="1:11" ht="11" customHeight="1" x14ac:dyDescent="0.15">
      <c r="A4" s="1" t="s">
        <v>23</v>
      </c>
      <c r="B4" s="10">
        <v>45931</v>
      </c>
      <c r="C4" s="7">
        <v>45819</v>
      </c>
      <c r="D4" s="7"/>
      <c r="E4" s="7" t="s">
        <v>28</v>
      </c>
      <c r="F4" s="7" t="s">
        <v>28</v>
      </c>
      <c r="G4" s="7">
        <v>44015</v>
      </c>
      <c r="H4" s="7">
        <v>45872</v>
      </c>
    </row>
    <row r="5" spans="1:11" ht="11" customHeight="1" x14ac:dyDescent="0.15">
      <c r="A5" s="1" t="s">
        <v>30</v>
      </c>
      <c r="B5" s="7">
        <v>45904</v>
      </c>
      <c r="C5" s="7">
        <v>45821</v>
      </c>
      <c r="D5" s="7"/>
      <c r="E5" s="7" t="s">
        <v>316</v>
      </c>
      <c r="F5" s="7">
        <v>45838</v>
      </c>
      <c r="G5" s="7">
        <v>45846</v>
      </c>
      <c r="H5" s="7">
        <v>45860</v>
      </c>
      <c r="I5" s="7">
        <v>45894</v>
      </c>
      <c r="J5" s="7">
        <v>45901</v>
      </c>
      <c r="K5" s="27" t="s">
        <v>321</v>
      </c>
    </row>
    <row r="6" spans="1:11" ht="11" customHeight="1" x14ac:dyDescent="0.15">
      <c r="A6" s="1" t="s">
        <v>37</v>
      </c>
      <c r="B6" s="7">
        <v>45904</v>
      </c>
      <c r="C6" s="7">
        <v>45819</v>
      </c>
      <c r="D6" s="7">
        <v>45838</v>
      </c>
      <c r="E6" s="7">
        <v>45845</v>
      </c>
      <c r="F6" s="7">
        <v>45852</v>
      </c>
      <c r="G6" s="7">
        <v>45845</v>
      </c>
      <c r="H6" s="7">
        <v>45852</v>
      </c>
      <c r="K6" s="27" t="s">
        <v>321</v>
      </c>
    </row>
    <row r="7" spans="1:11" ht="11" customHeight="1" x14ac:dyDescent="0.15">
      <c r="A7" s="1" t="s">
        <v>44</v>
      </c>
      <c r="B7" s="10">
        <v>45982</v>
      </c>
      <c r="C7" s="7">
        <v>45826</v>
      </c>
      <c r="D7" s="7"/>
      <c r="E7" s="7">
        <v>45849</v>
      </c>
      <c r="F7" s="7">
        <v>45855</v>
      </c>
      <c r="G7" s="7">
        <v>45857</v>
      </c>
      <c r="H7" s="7">
        <v>45871</v>
      </c>
    </row>
    <row r="8" spans="1:11" ht="11" customHeight="1" x14ac:dyDescent="0.15">
      <c r="A8" s="1" t="s">
        <v>50</v>
      </c>
      <c r="B8" s="7">
        <v>45904</v>
      </c>
      <c r="C8" s="7">
        <v>45824</v>
      </c>
      <c r="D8" s="7"/>
      <c r="E8" s="7" t="s">
        <v>28</v>
      </c>
      <c r="F8" s="7" t="s">
        <v>28</v>
      </c>
      <c r="G8" s="7">
        <v>45845</v>
      </c>
      <c r="H8" s="7">
        <v>45859</v>
      </c>
    </row>
    <row r="9" spans="1:11" ht="11" customHeight="1" x14ac:dyDescent="0.15">
      <c r="A9" s="1" t="s">
        <v>58</v>
      </c>
      <c r="B9" s="10">
        <v>45916</v>
      </c>
      <c r="C9" s="7">
        <v>45826</v>
      </c>
      <c r="D9" s="7"/>
      <c r="E9" s="7"/>
      <c r="F9" s="7"/>
      <c r="G9" s="7">
        <v>45849</v>
      </c>
      <c r="H9" s="7">
        <v>45860</v>
      </c>
      <c r="I9" s="7">
        <v>45909</v>
      </c>
      <c r="J9" s="7">
        <v>45916</v>
      </c>
      <c r="K9" s="27" t="s">
        <v>321</v>
      </c>
    </row>
    <row r="10" spans="1:11" ht="11" customHeight="1" x14ac:dyDescent="0.15">
      <c r="A10" s="1" t="s">
        <v>64</v>
      </c>
      <c r="B10" s="7">
        <v>45904</v>
      </c>
      <c r="C10" s="7">
        <v>45821</v>
      </c>
      <c r="D10" s="7"/>
      <c r="E10" s="7">
        <v>45833</v>
      </c>
      <c r="F10" s="7">
        <v>45843</v>
      </c>
      <c r="G10" s="7">
        <v>45846</v>
      </c>
      <c r="H10" s="7">
        <v>45856</v>
      </c>
    </row>
    <row r="11" spans="1:11" ht="11" customHeight="1" x14ac:dyDescent="0.15">
      <c r="A11" s="1" t="s">
        <v>70</v>
      </c>
      <c r="B11" s="10">
        <v>45933</v>
      </c>
      <c r="C11" s="7"/>
      <c r="D11" s="7"/>
      <c r="E11" s="7"/>
      <c r="F11" s="7"/>
      <c r="G11" s="7">
        <v>45852</v>
      </c>
      <c r="H11" s="7">
        <v>45873</v>
      </c>
    </row>
    <row r="12" spans="1:11" ht="11" customHeight="1" x14ac:dyDescent="0.15">
      <c r="A12" s="1" t="s">
        <v>75</v>
      </c>
      <c r="B12" s="7">
        <v>45904</v>
      </c>
      <c r="C12" s="7"/>
      <c r="D12" s="7"/>
      <c r="E12" s="7">
        <v>45824</v>
      </c>
      <c r="F12" s="7">
        <v>45833</v>
      </c>
      <c r="G12" s="7">
        <v>45838</v>
      </c>
      <c r="H12" s="7">
        <v>45852</v>
      </c>
    </row>
    <row r="13" spans="1:11" ht="11" customHeight="1" x14ac:dyDescent="0.15">
      <c r="A13" s="1" t="s">
        <v>79</v>
      </c>
      <c r="B13" s="7">
        <v>45904</v>
      </c>
      <c r="C13" s="7">
        <v>45834</v>
      </c>
      <c r="D13" s="7"/>
      <c r="E13" s="7">
        <v>45849</v>
      </c>
      <c r="F13" s="7">
        <v>45856</v>
      </c>
      <c r="G13" s="7">
        <v>45849</v>
      </c>
      <c r="H13" s="7">
        <v>45870</v>
      </c>
    </row>
    <row r="14" spans="1:11" s="19" customFormat="1" ht="11" customHeight="1" x14ac:dyDescent="0.15">
      <c r="A14" s="14" t="s">
        <v>84</v>
      </c>
      <c r="B14" s="10">
        <v>45925</v>
      </c>
      <c r="C14" s="7">
        <v>45825</v>
      </c>
      <c r="D14" s="7"/>
      <c r="E14" s="7">
        <v>45853</v>
      </c>
      <c r="F14" s="7">
        <v>45857</v>
      </c>
      <c r="G14" s="7">
        <v>45853</v>
      </c>
      <c r="H14" s="7">
        <v>45867</v>
      </c>
      <c r="I14" s="6"/>
      <c r="J14" s="6"/>
      <c r="K14" s="27" t="s">
        <v>323</v>
      </c>
    </row>
    <row r="15" spans="1:11" ht="11" customHeight="1" x14ac:dyDescent="0.15">
      <c r="A15" s="1" t="s">
        <v>89</v>
      </c>
      <c r="B15" s="10">
        <v>45930</v>
      </c>
      <c r="C15" s="7">
        <v>45819</v>
      </c>
      <c r="D15" s="7"/>
      <c r="E15" s="7"/>
      <c r="F15" s="7"/>
      <c r="G15" s="7">
        <v>45839</v>
      </c>
      <c r="H15" s="7">
        <v>45856</v>
      </c>
      <c r="I15" s="7">
        <v>45897</v>
      </c>
      <c r="J15" s="7">
        <v>45904</v>
      </c>
    </row>
    <row r="16" spans="1:11" ht="11" customHeight="1" x14ac:dyDescent="0.15">
      <c r="A16" s="1" t="s">
        <v>96</v>
      </c>
      <c r="B16" s="10">
        <v>45919</v>
      </c>
      <c r="C16" s="7">
        <v>45820</v>
      </c>
      <c r="D16" s="7"/>
      <c r="E16" s="7">
        <v>45828</v>
      </c>
      <c r="F16" s="7">
        <v>45859</v>
      </c>
      <c r="G16" s="7">
        <v>45848</v>
      </c>
      <c r="H16" s="7">
        <v>45866</v>
      </c>
      <c r="I16" s="7">
        <v>45896</v>
      </c>
      <c r="J16" s="7">
        <v>45902</v>
      </c>
    </row>
    <row r="17" spans="1:11" ht="11" customHeight="1" x14ac:dyDescent="0.15">
      <c r="A17" s="1" t="s">
        <v>102</v>
      </c>
      <c r="B17" s="7">
        <v>45904</v>
      </c>
      <c r="C17" s="7">
        <v>45825</v>
      </c>
      <c r="D17" s="7"/>
      <c r="E17" s="7" t="s">
        <v>28</v>
      </c>
      <c r="F17" s="7" t="s">
        <v>28</v>
      </c>
      <c r="G17" s="7">
        <v>45854</v>
      </c>
      <c r="H17" s="7">
        <v>45868</v>
      </c>
      <c r="I17" s="7">
        <v>45894</v>
      </c>
      <c r="J17" s="7">
        <v>45901</v>
      </c>
    </row>
    <row r="18" spans="1:11" ht="11" customHeight="1" x14ac:dyDescent="0.15">
      <c r="A18" s="1" t="s">
        <v>105</v>
      </c>
      <c r="B18" s="7">
        <v>45904</v>
      </c>
      <c r="C18" s="7">
        <v>45820</v>
      </c>
      <c r="D18" s="7"/>
      <c r="E18" s="7">
        <v>45839</v>
      </c>
      <c r="F18" s="7">
        <v>45868</v>
      </c>
      <c r="G18" s="7">
        <v>45854</v>
      </c>
      <c r="H18" s="7">
        <v>45868</v>
      </c>
      <c r="K18" s="27" t="s">
        <v>321</v>
      </c>
    </row>
    <row r="19" spans="1:11" s="19" customFormat="1" ht="11" customHeight="1" x14ac:dyDescent="0.15">
      <c r="A19" s="14" t="s">
        <v>111</v>
      </c>
      <c r="B19" s="7">
        <v>45904</v>
      </c>
      <c r="C19" s="7">
        <v>45820</v>
      </c>
      <c r="D19" s="7"/>
      <c r="E19" s="7">
        <v>45824</v>
      </c>
      <c r="F19" s="7">
        <v>45835</v>
      </c>
      <c r="G19" s="7">
        <v>45848</v>
      </c>
      <c r="H19" s="7">
        <v>45866</v>
      </c>
      <c r="I19" s="6"/>
      <c r="J19" s="6"/>
      <c r="K19" s="27" t="s">
        <v>321</v>
      </c>
    </row>
    <row r="20" spans="1:11" ht="11" customHeight="1" x14ac:dyDescent="0.15">
      <c r="A20" s="1" t="s">
        <v>117</v>
      </c>
      <c r="B20" s="7">
        <v>45904</v>
      </c>
      <c r="C20" s="7">
        <v>45819</v>
      </c>
      <c r="D20" s="7"/>
      <c r="E20" s="7">
        <v>45833</v>
      </c>
      <c r="F20" s="7">
        <v>45835</v>
      </c>
      <c r="G20" s="7">
        <v>45839</v>
      </c>
      <c r="H20" s="7">
        <v>45847</v>
      </c>
      <c r="I20" s="7">
        <v>45877</v>
      </c>
      <c r="J20" s="7">
        <v>45884</v>
      </c>
    </row>
    <row r="21" spans="1:11" ht="11" customHeight="1" x14ac:dyDescent="0.15">
      <c r="A21" s="1" t="s">
        <v>124</v>
      </c>
      <c r="B21" s="7">
        <v>45904</v>
      </c>
      <c r="C21" s="7">
        <v>45821</v>
      </c>
      <c r="D21" s="7"/>
      <c r="E21" s="7">
        <v>45848</v>
      </c>
      <c r="F21" s="7">
        <v>45854</v>
      </c>
      <c r="G21" s="7">
        <v>45848</v>
      </c>
      <c r="H21" s="7">
        <v>45862</v>
      </c>
      <c r="I21" s="7">
        <v>45891</v>
      </c>
      <c r="J21" s="7">
        <v>45898</v>
      </c>
      <c r="K21" s="27" t="s">
        <v>321</v>
      </c>
    </row>
    <row r="22" spans="1:11" ht="11" customHeight="1" x14ac:dyDescent="0.15">
      <c r="A22" s="1" t="s">
        <v>130</v>
      </c>
      <c r="B22" s="7">
        <v>45904</v>
      </c>
      <c r="C22" s="7">
        <v>45821</v>
      </c>
      <c r="D22" s="7"/>
      <c r="E22" s="7"/>
      <c r="F22" s="7"/>
      <c r="G22" s="7">
        <v>45848</v>
      </c>
      <c r="H22" s="7">
        <v>45862</v>
      </c>
      <c r="I22" s="7">
        <v>45877</v>
      </c>
      <c r="J22" s="7">
        <v>45891</v>
      </c>
    </row>
    <row r="23" spans="1:11" ht="11" customHeight="1" x14ac:dyDescent="0.15">
      <c r="A23" s="1" t="s">
        <v>135</v>
      </c>
      <c r="B23" s="7">
        <v>45904</v>
      </c>
      <c r="C23" s="7">
        <v>45824</v>
      </c>
      <c r="D23" s="7"/>
      <c r="E23" s="7"/>
      <c r="F23" s="7"/>
      <c r="G23" s="7">
        <v>45849</v>
      </c>
      <c r="H23" s="7">
        <v>45869</v>
      </c>
    </row>
    <row r="24" spans="1:11" ht="11" customHeight="1" x14ac:dyDescent="0.15">
      <c r="A24" s="1" t="s">
        <v>141</v>
      </c>
      <c r="B24" s="10">
        <v>45911</v>
      </c>
      <c r="C24" s="7">
        <v>45824</v>
      </c>
      <c r="D24" s="7"/>
      <c r="E24" s="7">
        <v>45845</v>
      </c>
      <c r="F24" s="7">
        <v>45859</v>
      </c>
      <c r="G24" s="7">
        <v>45859</v>
      </c>
      <c r="H24" s="7">
        <v>45873</v>
      </c>
    </row>
    <row r="25" spans="1:11" ht="11" customHeight="1" x14ac:dyDescent="0.15">
      <c r="A25" s="1" t="s">
        <v>147</v>
      </c>
      <c r="B25" s="7">
        <v>45904</v>
      </c>
      <c r="C25" s="7">
        <v>45820</v>
      </c>
      <c r="D25" s="7"/>
      <c r="E25" s="7">
        <v>45832</v>
      </c>
      <c r="F25" s="7">
        <v>45845</v>
      </c>
      <c r="G25" s="7">
        <v>45852</v>
      </c>
      <c r="H25" s="7">
        <v>45862</v>
      </c>
      <c r="I25" s="7">
        <v>45897</v>
      </c>
      <c r="J25" s="7">
        <v>45904</v>
      </c>
      <c r="K25" s="27" t="s">
        <v>321</v>
      </c>
    </row>
    <row r="26" spans="1:11" ht="11" customHeight="1" x14ac:dyDescent="0.15">
      <c r="A26" s="1" t="s">
        <v>153</v>
      </c>
      <c r="B26" s="7">
        <v>45904</v>
      </c>
      <c r="C26" s="7">
        <v>45818</v>
      </c>
      <c r="D26" s="7"/>
      <c r="E26" s="7">
        <v>45828</v>
      </c>
      <c r="F26" s="7">
        <v>45835</v>
      </c>
      <c r="G26" s="7">
        <v>45841</v>
      </c>
      <c r="H26" s="7">
        <v>45855</v>
      </c>
      <c r="K26" s="27" t="s">
        <v>321</v>
      </c>
    </row>
    <row r="27" spans="1:11" s="23" customFormat="1" ht="29" customHeight="1" x14ac:dyDescent="0.15">
      <c r="A27" s="22" t="s">
        <v>159</v>
      </c>
      <c r="B27" s="56">
        <v>45929</v>
      </c>
      <c r="C27" s="24">
        <v>45814</v>
      </c>
      <c r="D27" s="24"/>
      <c r="E27" s="24" t="s">
        <v>319</v>
      </c>
      <c r="F27" s="24" t="s">
        <v>320</v>
      </c>
      <c r="G27" s="24" t="s">
        <v>325</v>
      </c>
      <c r="H27" s="24" t="s">
        <v>326</v>
      </c>
      <c r="I27" s="26"/>
      <c r="J27" s="26"/>
      <c r="K27" s="26"/>
    </row>
    <row r="28" spans="1:11" ht="11" customHeight="1" x14ac:dyDescent="0.15">
      <c r="A28" s="1" t="s">
        <v>165</v>
      </c>
      <c r="B28" s="7">
        <v>45904</v>
      </c>
      <c r="C28" s="7">
        <v>45820</v>
      </c>
      <c r="D28" s="7"/>
      <c r="E28" s="7">
        <v>45821</v>
      </c>
      <c r="F28" s="7">
        <v>45835</v>
      </c>
      <c r="G28" s="7">
        <v>45845</v>
      </c>
      <c r="H28" s="7">
        <v>45863</v>
      </c>
    </row>
    <row r="29" spans="1:11" ht="11" customHeight="1" x14ac:dyDescent="0.15">
      <c r="A29" s="1" t="s">
        <v>171</v>
      </c>
      <c r="B29" s="10">
        <v>45909</v>
      </c>
      <c r="C29" s="6" t="s">
        <v>318</v>
      </c>
      <c r="D29" s="6" t="s">
        <v>318</v>
      </c>
      <c r="E29" s="7">
        <v>45834</v>
      </c>
      <c r="F29" s="7">
        <v>45845</v>
      </c>
      <c r="G29" s="7">
        <v>45834</v>
      </c>
      <c r="H29" s="7">
        <v>45847</v>
      </c>
    </row>
    <row r="30" spans="1:11" s="19" customFormat="1" ht="11" customHeight="1" x14ac:dyDescent="0.15">
      <c r="A30" s="14" t="s">
        <v>177</v>
      </c>
      <c r="B30" s="16">
        <v>45904</v>
      </c>
      <c r="C30" s="16">
        <v>45819</v>
      </c>
      <c r="D30" s="16"/>
      <c r="E30" s="16"/>
      <c r="F30" s="16"/>
      <c r="G30" s="16">
        <v>45846</v>
      </c>
      <c r="H30" s="16">
        <v>45855</v>
      </c>
      <c r="I30" s="6"/>
      <c r="J30" s="6"/>
      <c r="K30" s="6"/>
    </row>
    <row r="31" spans="1:11" ht="11" customHeight="1" x14ac:dyDescent="0.15">
      <c r="A31" s="1" t="s">
        <v>183</v>
      </c>
      <c r="B31" s="7">
        <v>45904</v>
      </c>
      <c r="C31" s="7">
        <v>45824</v>
      </c>
      <c r="D31" s="7"/>
      <c r="E31" s="7" t="s">
        <v>317</v>
      </c>
      <c r="F31" s="7" t="s">
        <v>317</v>
      </c>
      <c r="G31" s="7">
        <v>45838</v>
      </c>
      <c r="H31" s="7">
        <v>45856</v>
      </c>
      <c r="I31" s="7">
        <v>45895</v>
      </c>
      <c r="J31" s="7">
        <v>45902</v>
      </c>
    </row>
    <row r="32" spans="1:11" ht="11" customHeight="1" x14ac:dyDescent="0.15">
      <c r="A32" s="1" t="s">
        <v>188</v>
      </c>
      <c r="B32" s="7">
        <v>45904</v>
      </c>
      <c r="C32" s="7">
        <v>45825</v>
      </c>
      <c r="D32" s="7"/>
      <c r="E32" s="7" t="s">
        <v>316</v>
      </c>
      <c r="F32" s="7">
        <v>45841</v>
      </c>
      <c r="G32" s="7">
        <v>12965</v>
      </c>
      <c r="H32" s="7">
        <v>45863</v>
      </c>
    </row>
    <row r="33" spans="1:11" s="19" customFormat="1" ht="11" customHeight="1" x14ac:dyDescent="0.15">
      <c r="A33" s="14" t="s">
        <v>194</v>
      </c>
      <c r="B33" s="7">
        <v>45904</v>
      </c>
      <c r="C33" s="7">
        <v>45820</v>
      </c>
      <c r="D33" s="7"/>
      <c r="E33" s="7">
        <v>45825</v>
      </c>
      <c r="F33" s="7">
        <v>45838</v>
      </c>
      <c r="G33" s="7">
        <v>45845</v>
      </c>
      <c r="H33" s="7">
        <v>45859</v>
      </c>
      <c r="I33" s="6"/>
      <c r="J33" s="6"/>
      <c r="K33" s="27" t="s">
        <v>321</v>
      </c>
    </row>
    <row r="34" spans="1:11" s="19" customFormat="1" ht="11" customHeight="1" x14ac:dyDescent="0.15">
      <c r="A34" s="14" t="s">
        <v>200</v>
      </c>
      <c r="B34" s="10">
        <v>45924</v>
      </c>
      <c r="C34" s="7"/>
      <c r="D34" s="7"/>
      <c r="E34" s="7" t="s">
        <v>316</v>
      </c>
      <c r="F34" s="7">
        <v>45863</v>
      </c>
      <c r="G34" s="7">
        <v>45860</v>
      </c>
      <c r="H34" s="7">
        <v>45868</v>
      </c>
      <c r="I34" s="6"/>
      <c r="J34" s="6"/>
      <c r="K34" s="6"/>
    </row>
    <row r="35" spans="1:11" s="19" customFormat="1" ht="11" customHeight="1" x14ac:dyDescent="0.15">
      <c r="A35" s="14" t="s">
        <v>205</v>
      </c>
      <c r="B35" s="7">
        <v>45904</v>
      </c>
      <c r="C35" s="7">
        <v>45819</v>
      </c>
      <c r="D35" s="7"/>
      <c r="E35" s="7">
        <v>45828</v>
      </c>
      <c r="F35" s="7">
        <v>45845</v>
      </c>
      <c r="G35" s="7">
        <v>45849</v>
      </c>
      <c r="H35" s="7">
        <v>45868</v>
      </c>
      <c r="I35" s="7">
        <v>45896</v>
      </c>
      <c r="J35" s="7">
        <v>45903</v>
      </c>
      <c r="K35" s="27" t="s">
        <v>321</v>
      </c>
    </row>
    <row r="36" spans="1:11" ht="11" customHeight="1" x14ac:dyDescent="0.15">
      <c r="A36" s="1" t="s">
        <v>211</v>
      </c>
      <c r="B36" s="7">
        <v>45904</v>
      </c>
      <c r="C36" s="7">
        <v>45825</v>
      </c>
      <c r="D36" s="7"/>
      <c r="E36" s="7"/>
      <c r="F36" s="7"/>
      <c r="G36" s="7">
        <v>45841</v>
      </c>
      <c r="H36" s="7">
        <v>45855</v>
      </c>
      <c r="I36" s="7">
        <v>45891</v>
      </c>
      <c r="J36" s="7">
        <v>45898</v>
      </c>
    </row>
    <row r="37" spans="1:11" ht="11" customHeight="1" x14ac:dyDescent="0.15">
      <c r="A37" s="1" t="s">
        <v>218</v>
      </c>
      <c r="B37" s="7">
        <v>45904</v>
      </c>
      <c r="C37" s="7">
        <v>45821</v>
      </c>
      <c r="D37" s="7"/>
      <c r="E37" s="7"/>
      <c r="F37" s="7"/>
      <c r="G37" s="7">
        <v>45866</v>
      </c>
      <c r="H37" s="7">
        <v>45884</v>
      </c>
      <c r="I37" s="7">
        <v>45897</v>
      </c>
      <c r="J37" s="7">
        <v>45904</v>
      </c>
    </row>
    <row r="38" spans="1:11" ht="11" customHeight="1" x14ac:dyDescent="0.15">
      <c r="A38" s="1" t="s">
        <v>223</v>
      </c>
      <c r="B38" s="7">
        <v>45904</v>
      </c>
      <c r="C38" s="7">
        <v>45814</v>
      </c>
      <c r="D38" s="7"/>
      <c r="E38" s="7">
        <v>45852</v>
      </c>
      <c r="F38" s="7">
        <v>45861</v>
      </c>
      <c r="G38" s="7">
        <v>45852</v>
      </c>
      <c r="H38" s="7">
        <v>45861</v>
      </c>
    </row>
    <row r="39" spans="1:11" ht="11" customHeight="1" x14ac:dyDescent="0.15">
      <c r="A39" s="1" t="s">
        <v>230</v>
      </c>
      <c r="B39" s="10">
        <v>45918</v>
      </c>
      <c r="C39" s="7">
        <v>45819</v>
      </c>
      <c r="D39" s="7"/>
      <c r="E39" s="7">
        <v>45818</v>
      </c>
      <c r="F39" s="7">
        <v>45838</v>
      </c>
      <c r="G39" s="7">
        <v>45856</v>
      </c>
      <c r="H39" s="7">
        <v>45865</v>
      </c>
      <c r="K39" s="27" t="s">
        <v>321</v>
      </c>
    </row>
    <row r="40" spans="1:11" ht="11" customHeight="1" x14ac:dyDescent="0.15">
      <c r="A40" s="1" t="s">
        <v>236</v>
      </c>
      <c r="B40" s="7">
        <v>45904</v>
      </c>
      <c r="C40" s="7">
        <v>45824</v>
      </c>
      <c r="D40" s="7">
        <v>45846</v>
      </c>
      <c r="E40" s="7" t="s">
        <v>28</v>
      </c>
      <c r="F40" s="7" t="s">
        <v>28</v>
      </c>
      <c r="G40" s="7">
        <v>45856</v>
      </c>
      <c r="H40" s="7">
        <v>45870</v>
      </c>
      <c r="I40" s="7">
        <v>45891</v>
      </c>
      <c r="J40" s="7">
        <v>45898</v>
      </c>
    </row>
    <row r="41" spans="1:11" ht="11" customHeight="1" x14ac:dyDescent="0.15">
      <c r="A41" s="1" t="s">
        <v>241</v>
      </c>
      <c r="B41" s="7">
        <v>45904</v>
      </c>
      <c r="C41" s="7">
        <v>45831</v>
      </c>
      <c r="D41" s="7"/>
      <c r="E41" s="7" t="s">
        <v>28</v>
      </c>
      <c r="F41" s="7" t="s">
        <v>28</v>
      </c>
      <c r="G41" s="7">
        <v>45839</v>
      </c>
      <c r="H41" s="7">
        <v>45860</v>
      </c>
    </row>
    <row r="42" spans="1:11" ht="11" customHeight="1" x14ac:dyDescent="0.15">
      <c r="A42" s="1" t="s">
        <v>246</v>
      </c>
      <c r="B42" s="10">
        <v>45926</v>
      </c>
      <c r="C42" s="7">
        <v>45818</v>
      </c>
      <c r="D42" s="7">
        <v>45825</v>
      </c>
      <c r="E42" s="7"/>
      <c r="F42" s="7"/>
      <c r="G42" s="7">
        <v>45845</v>
      </c>
      <c r="H42" s="7">
        <v>45862</v>
      </c>
    </row>
    <row r="43" spans="1:11" ht="11" customHeight="1" x14ac:dyDescent="0.15">
      <c r="A43" s="1" t="s">
        <v>251</v>
      </c>
      <c r="B43" s="10">
        <v>45930</v>
      </c>
      <c r="C43" s="7">
        <v>45825</v>
      </c>
      <c r="D43" s="7"/>
      <c r="E43" s="7" t="s">
        <v>28</v>
      </c>
      <c r="F43" s="7" t="s">
        <v>28</v>
      </c>
      <c r="G43" s="7">
        <v>45845</v>
      </c>
      <c r="H43" s="7">
        <v>45856</v>
      </c>
      <c r="I43" s="7">
        <v>45897</v>
      </c>
      <c r="J43" s="7">
        <v>45904</v>
      </c>
    </row>
    <row r="44" spans="1:11" s="19" customFormat="1" ht="11" customHeight="1" x14ac:dyDescent="0.15">
      <c r="A44" s="14" t="s">
        <v>255</v>
      </c>
      <c r="B44" s="7">
        <v>45904</v>
      </c>
      <c r="C44" s="7">
        <v>45820</v>
      </c>
      <c r="D44" s="7"/>
      <c r="E44" s="7">
        <v>45824</v>
      </c>
      <c r="F44" s="7">
        <v>45832</v>
      </c>
      <c r="G44" s="7">
        <v>45845</v>
      </c>
      <c r="H44" s="7">
        <v>45854</v>
      </c>
      <c r="I44" s="7">
        <v>45887</v>
      </c>
      <c r="J44" s="7">
        <v>45894</v>
      </c>
      <c r="K44" s="27" t="s">
        <v>321</v>
      </c>
    </row>
    <row r="45" spans="1:11" ht="11" customHeight="1" x14ac:dyDescent="0.15">
      <c r="A45" s="1" t="s">
        <v>261</v>
      </c>
      <c r="B45" s="10">
        <v>45957</v>
      </c>
      <c r="C45" s="7"/>
      <c r="D45" s="7"/>
      <c r="E45" s="7"/>
      <c r="F45" s="7"/>
      <c r="G45" s="7">
        <v>45847</v>
      </c>
      <c r="H45" s="7">
        <v>45860</v>
      </c>
      <c r="I45" s="7">
        <v>45897</v>
      </c>
      <c r="J45" s="7">
        <v>45904</v>
      </c>
      <c r="K45" s="27" t="s">
        <v>321</v>
      </c>
    </row>
    <row r="46" spans="1:11" ht="11" customHeight="1" x14ac:dyDescent="0.15">
      <c r="A46" s="1" t="s">
        <v>267</v>
      </c>
      <c r="B46" s="10">
        <v>45933</v>
      </c>
      <c r="C46" s="7">
        <v>45819</v>
      </c>
      <c r="D46" s="7"/>
      <c r="E46" s="7"/>
      <c r="F46" s="7"/>
      <c r="G46" s="7">
        <v>45835</v>
      </c>
      <c r="H46" s="7">
        <v>45848</v>
      </c>
      <c r="K46" s="27" t="s">
        <v>321</v>
      </c>
    </row>
    <row r="47" spans="1:11" ht="11" customHeight="1" x14ac:dyDescent="0.15">
      <c r="A47" s="1" t="s">
        <v>273</v>
      </c>
      <c r="B47" s="7">
        <v>45904</v>
      </c>
      <c r="C47" s="7">
        <v>45820</v>
      </c>
      <c r="D47" s="7"/>
      <c r="E47" s="7">
        <v>45834</v>
      </c>
      <c r="F47" s="7">
        <v>45841</v>
      </c>
      <c r="G47" s="7">
        <v>45853</v>
      </c>
      <c r="H47" s="7">
        <v>45863</v>
      </c>
      <c r="I47" s="7">
        <v>45896</v>
      </c>
      <c r="J47" s="7">
        <v>45903</v>
      </c>
    </row>
    <row r="48" spans="1:11" ht="11" customHeight="1" x14ac:dyDescent="0.15">
      <c r="A48" s="1" t="s">
        <v>279</v>
      </c>
      <c r="B48" s="7">
        <v>45904</v>
      </c>
      <c r="C48" s="6" t="s">
        <v>318</v>
      </c>
      <c r="D48" s="6" t="s">
        <v>318</v>
      </c>
      <c r="E48" s="7">
        <v>45821</v>
      </c>
      <c r="F48" s="7">
        <v>45831</v>
      </c>
      <c r="G48" s="7">
        <v>45835</v>
      </c>
      <c r="H48" s="7">
        <v>45841</v>
      </c>
      <c r="I48" s="7">
        <v>45875</v>
      </c>
      <c r="J48" s="7">
        <v>45882</v>
      </c>
    </row>
    <row r="49" spans="1:11" ht="11" customHeight="1" x14ac:dyDescent="0.15">
      <c r="A49" s="1" t="s">
        <v>285</v>
      </c>
      <c r="B49" s="7">
        <v>45904</v>
      </c>
      <c r="C49" s="7">
        <v>45824</v>
      </c>
      <c r="D49" s="7"/>
      <c r="E49" s="7" t="s">
        <v>28</v>
      </c>
      <c r="F49" s="7" t="s">
        <v>28</v>
      </c>
      <c r="G49" s="7">
        <v>45840</v>
      </c>
      <c r="H49" s="7">
        <v>45861</v>
      </c>
    </row>
    <row r="50" spans="1:11" s="19" customFormat="1" ht="11" customHeight="1" x14ac:dyDescent="0.15">
      <c r="A50" s="14" t="s">
        <v>289</v>
      </c>
      <c r="B50" s="7">
        <v>45904</v>
      </c>
      <c r="C50" s="7">
        <v>45821</v>
      </c>
      <c r="D50" s="7"/>
      <c r="E50" s="7">
        <v>45821</v>
      </c>
      <c r="F50" s="7">
        <v>45826</v>
      </c>
      <c r="G50" s="7">
        <v>45848</v>
      </c>
      <c r="H50" s="7">
        <v>45858</v>
      </c>
      <c r="I50" s="7">
        <v>45888</v>
      </c>
      <c r="J50" s="7">
        <v>45895</v>
      </c>
      <c r="K50" s="6"/>
    </row>
    <row r="51" spans="1:11" ht="11" customHeight="1" x14ac:dyDescent="0.15">
      <c r="A51" s="1" t="s">
        <v>295</v>
      </c>
      <c r="B51" s="7">
        <v>45904</v>
      </c>
      <c r="C51" s="7">
        <v>45824</v>
      </c>
      <c r="E51" s="7">
        <v>45825</v>
      </c>
      <c r="F51" s="7">
        <v>45838</v>
      </c>
      <c r="G51" s="7">
        <v>45855</v>
      </c>
      <c r="H51" s="7">
        <v>45866</v>
      </c>
    </row>
    <row r="52" spans="1:11" s="19" customFormat="1" ht="11" customHeight="1" x14ac:dyDescent="0.15">
      <c r="A52" s="14" t="s">
        <v>301</v>
      </c>
      <c r="B52" s="7">
        <v>45904</v>
      </c>
      <c r="C52" s="7">
        <v>45818</v>
      </c>
      <c r="D52" s="7"/>
      <c r="E52" s="7">
        <v>45849</v>
      </c>
      <c r="F52" s="7">
        <v>45858</v>
      </c>
      <c r="G52" s="7">
        <v>45849</v>
      </c>
      <c r="H52" s="7">
        <v>45858</v>
      </c>
      <c r="I52" s="6"/>
      <c r="J52" s="6"/>
      <c r="K52" s="6"/>
    </row>
  </sheetData>
  <mergeCells count="5">
    <mergeCell ref="C1:D1"/>
    <mergeCell ref="E1:F1"/>
    <mergeCell ref="G1:H1"/>
    <mergeCell ref="I1:J1"/>
    <mergeCell ref="K1:K2"/>
  </mergeCells>
  <hyperlinks>
    <hyperlink ref="K5" r:id="rId1" xr:uid="{B3272AFB-78AE-7E49-8445-AD21E4B38A77}"/>
    <hyperlink ref="K3" r:id="rId2" xr:uid="{6DFA19E6-3C63-EC4A-989F-018A09EF4AAB}"/>
    <hyperlink ref="K6" r:id="rId3" xr:uid="{C9703FBA-662C-2F46-9A8F-F97392C73170}"/>
    <hyperlink ref="K9" r:id="rId4" xr:uid="{356C95EA-803A-6240-A736-D5941C816247}"/>
    <hyperlink ref="K14" r:id="rId5" xr:uid="{C36EA0B0-A3EF-284F-A1E9-D4C094153FC2}"/>
    <hyperlink ref="K18" r:id="rId6" xr:uid="{4B483177-AA4D-064D-A259-A0AF199868A9}"/>
    <hyperlink ref="K19" r:id="rId7" xr:uid="{BB077B0A-F1A5-D547-A1F5-998B778DF12E}"/>
    <hyperlink ref="K21" r:id="rId8" xr:uid="{DBDE6671-167D-C248-BFC9-C07BCB397461}"/>
    <hyperlink ref="K26" r:id="rId9" xr:uid="{90FFB0BC-FD72-B841-A1F8-121A1E88C522}"/>
    <hyperlink ref="K33" r:id="rId10" display="List" xr:uid="{433498CE-3C4B-344C-A06B-58DB66220BF5}"/>
    <hyperlink ref="K35" r:id="rId11" xr:uid="{38B49935-7B5A-6040-826C-C56C1F9FB29B}"/>
    <hyperlink ref="K39" r:id="rId12" xr:uid="{3E0E99A1-4D93-D74C-BAF8-2B63D383FC7E}"/>
    <hyperlink ref="K44" r:id="rId13" xr:uid="{262B068D-0493-684E-AB1A-02A9A069C8B8}"/>
    <hyperlink ref="K45" r:id="rId14" xr:uid="{90E1DD8F-00FC-9C41-86CF-5400C74849E0}"/>
    <hyperlink ref="K25" r:id="rId15" xr:uid="{7F6D15DA-C4CD-9348-93BF-6981C993A0C5}"/>
    <hyperlink ref="K46" r:id="rId16" location="gid=0" xr:uid="{1D2D7248-9D37-034C-A86C-F762D5AF449F}"/>
  </hyperlinks>
  <pageMargins left="0.7" right="0.7" top="0.75" bottom="0.75" header="0.3" footer="0.3"/>
  <pageSetup orientation="portrait" r:id="rId17"/>
  <legacy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3FFF-450D-614D-88E7-90A76ED67D8F}">
  <sheetPr>
    <tabColor theme="4" tint="0.59999389629810485"/>
  </sheetPr>
  <dimension ref="A1:H58"/>
  <sheetViews>
    <sheetView tabSelected="1" zoomScale="140" zoomScaleNormal="14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ColWidth="8.6640625" defaultRowHeight="11" customHeight="1" x14ac:dyDescent="0.15"/>
  <cols>
    <col min="1" max="1" width="14.5" style="3" bestFit="1" customWidth="1"/>
    <col min="2" max="2" width="12.83203125" style="6" customWidth="1"/>
    <col min="3" max="3" width="18" style="6" customWidth="1"/>
    <col min="4" max="4" width="17" style="33" customWidth="1"/>
    <col min="5" max="5" width="17.5" style="33" customWidth="1"/>
    <col min="6" max="6" width="13.5" style="37" customWidth="1"/>
    <col min="7" max="7" width="22" style="3" customWidth="1"/>
    <col min="8" max="8" width="12.6640625" style="3" bestFit="1" customWidth="1"/>
    <col min="9" max="16384" width="8.6640625" style="3"/>
  </cols>
  <sheetData>
    <row r="1" spans="1:8" ht="11" customHeight="1" x14ac:dyDescent="0.15">
      <c r="A1" s="4" t="s">
        <v>3</v>
      </c>
      <c r="B1" s="4" t="s">
        <v>327</v>
      </c>
      <c r="C1" s="4" t="s">
        <v>331</v>
      </c>
      <c r="D1" s="31" t="s">
        <v>329</v>
      </c>
      <c r="E1" s="31" t="s">
        <v>330</v>
      </c>
      <c r="F1" s="35" t="s">
        <v>328</v>
      </c>
      <c r="G1" s="35" t="s">
        <v>345</v>
      </c>
    </row>
    <row r="2" spans="1:8" ht="11" customHeight="1" x14ac:dyDescent="0.15">
      <c r="A2" s="29" t="s">
        <v>363</v>
      </c>
      <c r="B2" s="30">
        <f>SUM(B3:B58)</f>
        <v>41809720792</v>
      </c>
      <c r="C2" s="30">
        <f>0.98*B2</f>
        <v>40973526376.159996</v>
      </c>
      <c r="D2" s="32">
        <f>SUM(D3:D58)</f>
        <v>18357424071.59</v>
      </c>
      <c r="E2" s="32">
        <f>SUM(E3:E58)</f>
        <v>20434765480.610001</v>
      </c>
      <c r="F2" s="36">
        <f>IF(OR(ISBLANK(D2),ISBLANK(E2)),"",E2/(D2+E2))</f>
        <v>0.52677525338218756</v>
      </c>
      <c r="G2" s="53">
        <f>C2*F2</f>
        <v>21583839738.763428</v>
      </c>
    </row>
    <row r="3" spans="1:8" ht="11" customHeight="1" x14ac:dyDescent="0.15">
      <c r="A3" s="1" t="s">
        <v>361</v>
      </c>
      <c r="B3" s="28">
        <v>1401221902</v>
      </c>
      <c r="C3" s="42">
        <f t="shared" ref="C3:C58" si="0">0.98*B3</f>
        <v>1373197463.96</v>
      </c>
      <c r="D3" s="45">
        <v>479655034</v>
      </c>
      <c r="E3" s="33">
        <f>IF(ISBLANK(D3),"",C3-D3)</f>
        <v>893542429.96000004</v>
      </c>
      <c r="F3" s="51">
        <f t="shared" ref="F3:F4" si="1">IF(OR(ISBLANK(D3),ISBLANK(E3)),"",E3/(D3+E3))</f>
        <v>0.65070206828318766</v>
      </c>
      <c r="H3" s="52"/>
    </row>
    <row r="4" spans="1:8" ht="11" customHeight="1" x14ac:dyDescent="0.15">
      <c r="A4" s="1" t="s">
        <v>23</v>
      </c>
      <c r="B4" s="28">
        <v>1017139672</v>
      </c>
      <c r="C4" s="42">
        <f t="shared" si="0"/>
        <v>996796878.55999994</v>
      </c>
      <c r="D4" s="44">
        <v>791632688</v>
      </c>
      <c r="E4" s="33">
        <f t="shared" ref="E4:E58" si="2">IF(ISBLANK(D4),"",C4-D4)</f>
        <v>205164190.55999994</v>
      </c>
      <c r="F4" s="51">
        <f t="shared" si="1"/>
        <v>0.20582346812360183</v>
      </c>
    </row>
    <row r="5" spans="1:8" ht="11" customHeight="1" x14ac:dyDescent="0.15">
      <c r="A5" s="1" t="s">
        <v>352</v>
      </c>
      <c r="B5" s="28">
        <v>993112231</v>
      </c>
      <c r="C5" s="42">
        <f t="shared" si="0"/>
        <v>973249986.38</v>
      </c>
      <c r="D5" s="45">
        <v>511973677</v>
      </c>
      <c r="E5" s="33">
        <f t="shared" si="2"/>
        <v>461276309.38</v>
      </c>
      <c r="F5" s="37">
        <f t="shared" ref="F5" si="3">IF(OR(ISBLANK(D5),ISBLANK(E5)),"",E5/(D5+E5))</f>
        <v>0.4739546014233359</v>
      </c>
    </row>
    <row r="6" spans="1:8" ht="11" customHeight="1" x14ac:dyDescent="0.15">
      <c r="A6" s="1" t="s">
        <v>37</v>
      </c>
      <c r="B6" s="28">
        <v>1024303994</v>
      </c>
      <c r="C6" s="42">
        <f t="shared" si="0"/>
        <v>1003817914.12</v>
      </c>
      <c r="D6" s="28">
        <v>308328088</v>
      </c>
      <c r="E6" s="33">
        <f t="shared" si="2"/>
        <v>695489826.12</v>
      </c>
      <c r="F6" s="37">
        <f t="shared" ref="F6:F51" si="4">IF(OR(ISBLANK(D6),ISBLANK(E6)),"",E6/(D6+E6))</f>
        <v>0.6928446049199104</v>
      </c>
    </row>
    <row r="7" spans="1:8" ht="11" customHeight="1" x14ac:dyDescent="0.15">
      <c r="A7" s="38" t="s">
        <v>44</v>
      </c>
      <c r="B7" s="39">
        <v>1864136509</v>
      </c>
      <c r="C7" s="43">
        <f t="shared" si="0"/>
        <v>1826853778.8199999</v>
      </c>
      <c r="D7" s="40"/>
      <c r="E7" s="40" t="str">
        <f t="shared" si="2"/>
        <v/>
      </c>
      <c r="F7" s="41" t="str">
        <f t="shared" ref="F7:F8" si="5">IF(OR(ISBLANK(D7),ISBLANK(E7)),"",E7/(D7+E7))</f>
        <v/>
      </c>
    </row>
    <row r="8" spans="1:8" ht="11" customHeight="1" x14ac:dyDescent="0.15">
      <c r="A8" s="1" t="s">
        <v>332</v>
      </c>
      <c r="B8" s="28">
        <v>826522650</v>
      </c>
      <c r="C8" s="42">
        <f t="shared" si="0"/>
        <v>809992197</v>
      </c>
      <c r="D8" s="44">
        <v>420604502</v>
      </c>
      <c r="E8" s="33">
        <f t="shared" si="2"/>
        <v>389387695</v>
      </c>
      <c r="F8" s="37">
        <f t="shared" si="5"/>
        <v>0.48073018041678739</v>
      </c>
      <c r="H8" s="54"/>
    </row>
    <row r="9" spans="1:8" ht="11" customHeight="1" x14ac:dyDescent="0.15">
      <c r="A9" s="1" t="s">
        <v>353</v>
      </c>
      <c r="B9" s="28">
        <v>144180793</v>
      </c>
      <c r="C9" s="42">
        <f t="shared" si="0"/>
        <v>141297177.13999999</v>
      </c>
      <c r="D9" s="45">
        <v>7215750</v>
      </c>
      <c r="E9" s="33">
        <f t="shared" si="2"/>
        <v>134081427.13999999</v>
      </c>
      <c r="F9" s="51">
        <f t="shared" ref="F9" si="6">IF(OR(ISBLANK(D9),ISBLANK(E9)),"",E9/(D9+E9))</f>
        <v>0.94893210079596635</v>
      </c>
      <c r="H9" s="55"/>
    </row>
    <row r="10" spans="1:8" ht="11" customHeight="1" x14ac:dyDescent="0.15">
      <c r="A10" s="1" t="s">
        <v>64</v>
      </c>
      <c r="B10" s="28">
        <v>107748385</v>
      </c>
      <c r="C10" s="42">
        <f t="shared" si="0"/>
        <v>105593417.3</v>
      </c>
      <c r="D10" s="33">
        <v>13374777</v>
      </c>
      <c r="E10" s="33">
        <f t="shared" si="2"/>
        <v>92218640.299999997</v>
      </c>
      <c r="F10" s="37">
        <f t="shared" ref="F10" si="7">IF(OR(ISBLANK(D10),ISBLANK(E10)),"",E10/(D10+E10))</f>
        <v>0.87333701908707906</v>
      </c>
      <c r="H10" s="54"/>
    </row>
    <row r="11" spans="1:8" ht="11" customHeight="1" x14ac:dyDescent="0.15">
      <c r="A11" s="1" t="s">
        <v>70</v>
      </c>
      <c r="B11" s="28">
        <v>1169947393</v>
      </c>
      <c r="C11" s="42">
        <f t="shared" si="0"/>
        <v>1146548445.1399999</v>
      </c>
      <c r="D11" s="33">
        <v>291117627</v>
      </c>
      <c r="E11" s="33">
        <f t="shared" si="2"/>
        <v>855430818.13999987</v>
      </c>
      <c r="F11" s="51">
        <f t="shared" ref="F11:F12" si="8">IF(OR(ISBLANK(D11),ISBLANK(E11)),"",E11/(D11+E11))</f>
        <v>0.74609217060649113</v>
      </c>
      <c r="H11" s="54"/>
    </row>
    <row r="12" spans="1:8" ht="11" customHeight="1" x14ac:dyDescent="0.15">
      <c r="A12" s="1" t="s">
        <v>334</v>
      </c>
      <c r="B12" s="28">
        <v>1307214371</v>
      </c>
      <c r="C12" s="42">
        <f t="shared" si="0"/>
        <v>1281070083.5799999</v>
      </c>
      <c r="D12" s="44">
        <v>309731420</v>
      </c>
      <c r="E12" s="33">
        <f t="shared" si="2"/>
        <v>971338663.57999992</v>
      </c>
      <c r="F12" s="37">
        <f t="shared" si="8"/>
        <v>0.75822445315837561</v>
      </c>
      <c r="H12" s="55"/>
    </row>
    <row r="13" spans="1:8" ht="11" customHeight="1" x14ac:dyDescent="0.15">
      <c r="A13" s="1" t="s">
        <v>336</v>
      </c>
      <c r="B13" s="28">
        <v>149484494</v>
      </c>
      <c r="C13" s="42">
        <f t="shared" si="0"/>
        <v>146494804.12</v>
      </c>
      <c r="D13" s="45">
        <v>94869000</v>
      </c>
      <c r="E13" s="33">
        <f t="shared" si="2"/>
        <v>51625804.120000005</v>
      </c>
      <c r="F13" s="37">
        <f t="shared" ref="F13" si="9">IF(OR(ISBLANK(D13),ISBLANK(E13)),"",E13/(D13+E13))</f>
        <v>0.35240706610803174</v>
      </c>
    </row>
    <row r="14" spans="1:8" s="19" customFormat="1" ht="11" customHeight="1" x14ac:dyDescent="0.15">
      <c r="A14" s="14" t="s">
        <v>354</v>
      </c>
      <c r="B14" s="28">
        <v>583256250</v>
      </c>
      <c r="C14" s="42">
        <f t="shared" si="0"/>
        <v>571591125</v>
      </c>
      <c r="D14" s="61">
        <v>436419856</v>
      </c>
      <c r="E14" s="33">
        <f t="shared" si="2"/>
        <v>135171269</v>
      </c>
      <c r="F14" s="58">
        <f t="shared" si="4"/>
        <v>0.23648244888336922</v>
      </c>
    </row>
    <row r="15" spans="1:8" ht="11" customHeight="1" x14ac:dyDescent="0.15">
      <c r="A15" s="1" t="s">
        <v>89</v>
      </c>
      <c r="B15" s="28">
        <v>1040420752</v>
      </c>
      <c r="C15" s="42">
        <f t="shared" si="0"/>
        <v>1019612336.96</v>
      </c>
      <c r="D15" s="45">
        <v>986254515</v>
      </c>
      <c r="E15" s="33">
        <f t="shared" si="2"/>
        <v>33357821.960000038</v>
      </c>
      <c r="F15" s="51">
        <f t="shared" si="4"/>
        <v>3.2716181190448543E-2</v>
      </c>
    </row>
    <row r="16" spans="1:8" ht="11" customHeight="1" x14ac:dyDescent="0.15">
      <c r="A16" s="1" t="s">
        <v>355</v>
      </c>
      <c r="B16" s="28">
        <v>868109930</v>
      </c>
      <c r="C16" s="42">
        <f t="shared" si="0"/>
        <v>850747731.39999998</v>
      </c>
      <c r="D16" s="33">
        <v>486309855</v>
      </c>
      <c r="E16" s="33">
        <f t="shared" si="2"/>
        <v>364437876.39999998</v>
      </c>
      <c r="F16" s="51">
        <f t="shared" si="4"/>
        <v>0.42837360941330627</v>
      </c>
    </row>
    <row r="17" spans="1:8" ht="11" customHeight="1" x14ac:dyDescent="0.15">
      <c r="A17" s="1" t="s">
        <v>356</v>
      </c>
      <c r="B17" s="28">
        <v>415331313</v>
      </c>
      <c r="C17" s="42">
        <f t="shared" si="0"/>
        <v>407024686.74000001</v>
      </c>
      <c r="D17" s="33">
        <v>221282630</v>
      </c>
      <c r="E17" s="33">
        <f t="shared" si="2"/>
        <v>185742056.74000001</v>
      </c>
      <c r="F17" s="37">
        <f t="shared" si="4"/>
        <v>0.4563410102411028</v>
      </c>
    </row>
    <row r="18" spans="1:8" ht="11" customHeight="1" x14ac:dyDescent="0.15">
      <c r="A18" s="1" t="s">
        <v>105</v>
      </c>
      <c r="B18" s="28">
        <v>451725998</v>
      </c>
      <c r="C18" s="42">
        <f t="shared" si="0"/>
        <v>442691478.04000002</v>
      </c>
      <c r="D18" s="33">
        <v>252629600</v>
      </c>
      <c r="E18" s="33">
        <f t="shared" si="2"/>
        <v>190061878.04000002</v>
      </c>
      <c r="F18" s="37">
        <f t="shared" ref="F18" si="10">IF(OR(ISBLANK(D18),ISBLANK(E18)),"",E18/(D18+E18))</f>
        <v>0.42933258819774867</v>
      </c>
    </row>
    <row r="19" spans="1:8" s="19" customFormat="1" ht="11" customHeight="1" x14ac:dyDescent="0.15">
      <c r="A19" s="14" t="s">
        <v>111</v>
      </c>
      <c r="B19" s="28">
        <v>1086172537</v>
      </c>
      <c r="C19" s="42">
        <f t="shared" si="0"/>
        <v>1064449086.26</v>
      </c>
      <c r="D19" s="34">
        <v>376926542</v>
      </c>
      <c r="E19" s="33">
        <f t="shared" si="2"/>
        <v>687522544.25999999</v>
      </c>
      <c r="F19" s="37">
        <f t="shared" ref="F19" si="11">IF(OR(ISBLANK(D19),ISBLANK(E19)),"",E19/(D19+E19))</f>
        <v>0.64589518947838831</v>
      </c>
    </row>
    <row r="20" spans="1:8" ht="11" customHeight="1" x14ac:dyDescent="0.15">
      <c r="A20" s="1" t="s">
        <v>362</v>
      </c>
      <c r="B20" s="28">
        <v>1355554553</v>
      </c>
      <c r="C20" s="42">
        <f t="shared" si="0"/>
        <v>1328443461.9400001</v>
      </c>
      <c r="D20" s="33">
        <v>498296587</v>
      </c>
      <c r="E20" s="33">
        <f t="shared" si="2"/>
        <v>830146874.94000006</v>
      </c>
      <c r="F20" s="37">
        <f t="shared" si="4"/>
        <v>0.62490192373538445</v>
      </c>
    </row>
    <row r="21" spans="1:8" ht="11" customHeight="1" x14ac:dyDescent="0.15">
      <c r="A21" s="1" t="s">
        <v>333</v>
      </c>
      <c r="B21" s="28">
        <v>271977723</v>
      </c>
      <c r="C21" s="42">
        <f t="shared" si="0"/>
        <v>266538168.53999999</v>
      </c>
      <c r="D21" s="33">
        <v>48369285</v>
      </c>
      <c r="E21" s="33">
        <f t="shared" si="2"/>
        <v>218168883.53999999</v>
      </c>
      <c r="F21" s="37">
        <f t="shared" ref="F21" si="12">IF(OR(ISBLANK(D21),ISBLANK(E21)),"",E21/(D21+E21))</f>
        <v>0.81852773557742398</v>
      </c>
    </row>
    <row r="22" spans="1:8" ht="11" customHeight="1" x14ac:dyDescent="0.15">
      <c r="A22" s="1" t="s">
        <v>130</v>
      </c>
      <c r="B22" s="28">
        <v>267738401</v>
      </c>
      <c r="C22" s="42">
        <f t="shared" si="0"/>
        <v>262383632.97999999</v>
      </c>
      <c r="D22" s="33">
        <v>78106623</v>
      </c>
      <c r="E22" s="33">
        <f t="shared" si="2"/>
        <v>184277009.97999999</v>
      </c>
      <c r="F22" s="37">
        <f t="shared" ref="F22" si="13">IF(OR(ISBLANK(D22),ISBLANK(E22)),"",E22/(D22+E22))</f>
        <v>0.70231899713823376</v>
      </c>
    </row>
    <row r="23" spans="1:8" ht="11" customHeight="1" x14ac:dyDescent="0.15">
      <c r="A23" s="1" t="s">
        <v>135</v>
      </c>
      <c r="B23" s="28">
        <v>147422464</v>
      </c>
      <c r="C23" s="42">
        <f t="shared" si="0"/>
        <v>144474014.72</v>
      </c>
      <c r="D23" s="33">
        <v>18654558</v>
      </c>
      <c r="E23" s="33">
        <f t="shared" si="2"/>
        <v>125819456.72</v>
      </c>
      <c r="F23" s="37">
        <f t="shared" ref="F23:F28" si="14">IF(OR(ISBLANK(D23),ISBLANK(E23)),"",E23/(D23+E23))</f>
        <v>0.87087949320053337</v>
      </c>
    </row>
    <row r="24" spans="1:8" ht="11" customHeight="1" x14ac:dyDescent="0.15">
      <c r="A24" s="1" t="s">
        <v>357</v>
      </c>
      <c r="B24" s="28">
        <v>1559362479</v>
      </c>
      <c r="C24" s="42">
        <f t="shared" si="0"/>
        <v>1528175229.4200001</v>
      </c>
      <c r="D24" s="45">
        <v>906927582</v>
      </c>
      <c r="E24" s="33">
        <f t="shared" si="2"/>
        <v>621247647.42000008</v>
      </c>
      <c r="F24" s="51">
        <f t="shared" ref="F24:F26" si="15">IF(OR(ISBLANK(D24),ISBLANK(E24)),"",E24/(D24+E24))</f>
        <v>0.40652906516210641</v>
      </c>
    </row>
    <row r="25" spans="1:8" ht="11" customHeight="1" x14ac:dyDescent="0.15">
      <c r="A25" s="1" t="s">
        <v>335</v>
      </c>
      <c r="B25" s="28">
        <v>651839368</v>
      </c>
      <c r="C25" s="42">
        <f t="shared" si="0"/>
        <v>638802580.63999999</v>
      </c>
      <c r="D25" s="44">
        <v>391611699</v>
      </c>
      <c r="E25" s="33">
        <f t="shared" si="2"/>
        <v>247190881.63999999</v>
      </c>
      <c r="F25" s="37">
        <f t="shared" ref="F25" si="16">IF(OR(ISBLANK(D25),ISBLANK(E25)),"",E25/(D25+E25))</f>
        <v>0.38695974175988107</v>
      </c>
    </row>
    <row r="26" spans="1:8" ht="11" customHeight="1" x14ac:dyDescent="0.15">
      <c r="A26" s="1" t="s">
        <v>337</v>
      </c>
      <c r="B26" s="28">
        <v>1203561563</v>
      </c>
      <c r="C26" s="42">
        <f t="shared" si="0"/>
        <v>1179490331.74</v>
      </c>
      <c r="D26" s="44">
        <v>567298770</v>
      </c>
      <c r="E26" s="33">
        <f t="shared" si="2"/>
        <v>612191561.74000001</v>
      </c>
      <c r="F26" s="37">
        <f t="shared" si="15"/>
        <v>0.51903058911630651</v>
      </c>
    </row>
    <row r="27" spans="1:8" s="23" customFormat="1" ht="11" customHeight="1" x14ac:dyDescent="0.15">
      <c r="A27" s="22" t="s">
        <v>159</v>
      </c>
      <c r="B27" s="28">
        <v>1736302708</v>
      </c>
      <c r="C27" s="42">
        <f t="shared" si="0"/>
        <v>1701576653.8399999</v>
      </c>
      <c r="D27" s="60">
        <v>792326180</v>
      </c>
      <c r="E27" s="33">
        <f t="shared" si="2"/>
        <v>909250473.83999991</v>
      </c>
      <c r="F27" s="51">
        <f t="shared" si="14"/>
        <v>0.53435763342666143</v>
      </c>
    </row>
    <row r="28" spans="1:8" ht="11" customHeight="1" x14ac:dyDescent="0.15">
      <c r="A28" s="1" t="s">
        <v>338</v>
      </c>
      <c r="B28" s="28">
        <v>628973799</v>
      </c>
      <c r="C28" s="42">
        <f t="shared" si="0"/>
        <v>616394323.01999998</v>
      </c>
      <c r="D28" s="45">
        <v>308194874</v>
      </c>
      <c r="E28" s="33">
        <f t="shared" si="2"/>
        <v>308199449.01999998</v>
      </c>
      <c r="F28" s="37">
        <f t="shared" si="14"/>
        <v>0.50000371111464614</v>
      </c>
    </row>
    <row r="29" spans="1:8" ht="11" customHeight="1" x14ac:dyDescent="0.15">
      <c r="A29" s="1" t="s">
        <v>171</v>
      </c>
      <c r="B29" s="28">
        <v>405281070</v>
      </c>
      <c r="C29" s="42">
        <f t="shared" si="0"/>
        <v>397175448.59999996</v>
      </c>
      <c r="D29" s="45">
        <v>43844548</v>
      </c>
      <c r="E29" s="33">
        <f t="shared" si="2"/>
        <v>353330900.59999996</v>
      </c>
      <c r="F29" s="51">
        <f t="shared" ref="F29" si="17">IF(OR(ISBLANK(D29),ISBLANK(E29)),"",E29/(D29+E29))</f>
        <v>0.88960911820066613</v>
      </c>
    </row>
    <row r="30" spans="1:8" s="19" customFormat="1" ht="11" customHeight="1" x14ac:dyDescent="0.15">
      <c r="A30" s="14" t="s">
        <v>358</v>
      </c>
      <c r="B30" s="28">
        <v>416666230</v>
      </c>
      <c r="C30" s="42">
        <f t="shared" si="0"/>
        <v>408332905.39999998</v>
      </c>
      <c r="D30" s="61">
        <v>174711767</v>
      </c>
      <c r="E30" s="33">
        <f t="shared" si="2"/>
        <v>233621138.39999998</v>
      </c>
      <c r="F30" s="37">
        <f t="shared" ref="F30" si="18">IF(OR(ISBLANK(D30),ISBLANK(E30)),"",E30/(D30+E30))</f>
        <v>0.57213399975969703</v>
      </c>
    </row>
    <row r="31" spans="1:8" s="19" customFormat="1" ht="11" customHeight="1" x14ac:dyDescent="0.2">
      <c r="A31" s="14" t="s">
        <v>343</v>
      </c>
      <c r="B31" s="46">
        <v>405281070</v>
      </c>
      <c r="C31" s="47">
        <f t="shared" si="0"/>
        <v>397175448.59999996</v>
      </c>
      <c r="D31" s="50">
        <v>19304336</v>
      </c>
      <c r="E31" s="34">
        <f t="shared" si="2"/>
        <v>377871112.59999996</v>
      </c>
      <c r="F31" s="48">
        <f>IF(OR(ISBLANK(D31),ISBLANK(E31)),"",E31/(D31+E31))</f>
        <v>0.95139594839498343</v>
      </c>
      <c r="H31" s="49"/>
    </row>
    <row r="32" spans="1:8" ht="11" customHeight="1" x14ac:dyDescent="0.15">
      <c r="A32" s="1" t="s">
        <v>188</v>
      </c>
      <c r="B32" s="28">
        <v>263689549</v>
      </c>
      <c r="C32" s="42">
        <f t="shared" si="0"/>
        <v>258415758.01999998</v>
      </c>
      <c r="D32" s="33">
        <v>63551463</v>
      </c>
      <c r="E32" s="33">
        <f t="shared" si="2"/>
        <v>194864295.01999998</v>
      </c>
      <c r="F32" s="37">
        <f t="shared" ref="F32" si="19">IF(OR(ISBLANK(D32),ISBLANK(E32)),"",E32/(D32+E32))</f>
        <v>0.75407280311798375</v>
      </c>
    </row>
    <row r="33" spans="1:6" s="19" customFormat="1" ht="11" customHeight="1" x14ac:dyDescent="0.15">
      <c r="A33" s="14" t="s">
        <v>194</v>
      </c>
      <c r="B33" s="28">
        <v>675372312</v>
      </c>
      <c r="C33" s="42">
        <f t="shared" si="0"/>
        <v>661864865.75999999</v>
      </c>
      <c r="D33" s="34">
        <v>432974698</v>
      </c>
      <c r="E33" s="33">
        <f t="shared" si="2"/>
        <v>228890167.75999999</v>
      </c>
      <c r="F33" s="37">
        <f t="shared" ref="F33" si="20">IF(OR(ISBLANK(D33),ISBLANK(E33)),"",E33/(D33+E33))</f>
        <v>0.34582613400572659</v>
      </c>
    </row>
    <row r="34" spans="1:6" s="19" customFormat="1" ht="11" customHeight="1" x14ac:dyDescent="0.15">
      <c r="A34" s="14" t="s">
        <v>200</v>
      </c>
      <c r="B34" s="28">
        <v>664618251</v>
      </c>
      <c r="C34" s="42">
        <f t="shared" si="0"/>
        <v>651325885.98000002</v>
      </c>
      <c r="D34" s="34">
        <v>391097992</v>
      </c>
      <c r="E34" s="33">
        <f t="shared" si="2"/>
        <v>260227893.98000002</v>
      </c>
      <c r="F34" s="51">
        <f t="shared" ref="F34:F35" si="21">IF(OR(ISBLANK(D34),ISBLANK(E34)),"",E34/(D34+E34))</f>
        <v>0.39953562353575905</v>
      </c>
    </row>
    <row r="35" spans="1:6" s="19" customFormat="1" ht="11" customHeight="1" x14ac:dyDescent="0.15">
      <c r="A35" s="14" t="s">
        <v>205</v>
      </c>
      <c r="B35" s="28">
        <v>1532999481</v>
      </c>
      <c r="C35" s="42">
        <f t="shared" si="0"/>
        <v>1502339491.3799999</v>
      </c>
      <c r="D35" s="34">
        <v>408511175</v>
      </c>
      <c r="E35" s="33">
        <f t="shared" si="2"/>
        <v>1093828316.3799999</v>
      </c>
      <c r="F35" s="37">
        <f t="shared" si="21"/>
        <v>0.72808331449454544</v>
      </c>
    </row>
    <row r="36" spans="1:6" ht="11" customHeight="1" x14ac:dyDescent="0.15">
      <c r="A36" s="1" t="s">
        <v>211</v>
      </c>
      <c r="B36" s="28">
        <v>130162815</v>
      </c>
      <c r="C36" s="42">
        <f t="shared" si="0"/>
        <v>127559558.7</v>
      </c>
      <c r="D36" s="33">
        <v>6770073</v>
      </c>
      <c r="E36" s="33">
        <f t="shared" si="2"/>
        <v>120789485.7</v>
      </c>
      <c r="F36" s="37">
        <f t="shared" si="4"/>
        <v>0.94692618045251986</v>
      </c>
    </row>
    <row r="37" spans="1:6" ht="11" customHeight="1" x14ac:dyDescent="0.15">
      <c r="A37" s="1" t="s">
        <v>218</v>
      </c>
      <c r="B37" s="28">
        <v>793688108</v>
      </c>
      <c r="C37" s="42">
        <f t="shared" si="0"/>
        <v>777814345.84000003</v>
      </c>
      <c r="D37" s="45">
        <v>242397568</v>
      </c>
      <c r="E37" s="33">
        <f t="shared" si="2"/>
        <v>535416777.84000003</v>
      </c>
      <c r="F37" s="37">
        <f t="shared" ref="F37" si="22">IF(OR(ISBLANK(D37),ISBLANK(E37)),"",E37/(D37+E37))</f>
        <v>0.68836063606126607</v>
      </c>
    </row>
    <row r="38" spans="1:6" ht="11" customHeight="1" x14ac:dyDescent="0.15">
      <c r="A38" s="1" t="s">
        <v>359</v>
      </c>
      <c r="B38" s="28">
        <v>797435691</v>
      </c>
      <c r="C38" s="42">
        <f t="shared" si="0"/>
        <v>781486977.17999995</v>
      </c>
      <c r="D38" s="44">
        <v>654972190</v>
      </c>
      <c r="E38" s="33">
        <f t="shared" si="2"/>
        <v>126514787.17999995</v>
      </c>
      <c r="F38" s="37">
        <f t="shared" ref="F38" si="23">IF(OR(ISBLANK(D38),ISBLANK(E38)),"",E38/(D38+E38))</f>
        <v>0.16188982142291003</v>
      </c>
    </row>
    <row r="39" spans="1:6" ht="11" customHeight="1" x14ac:dyDescent="0.15">
      <c r="A39" s="1" t="s">
        <v>360</v>
      </c>
      <c r="B39" s="28">
        <v>688914932</v>
      </c>
      <c r="C39" s="42">
        <f t="shared" si="0"/>
        <v>675136633.36000001</v>
      </c>
      <c r="D39" s="44">
        <v>621365070</v>
      </c>
      <c r="E39" s="33">
        <f t="shared" si="2"/>
        <v>53771563.360000014</v>
      </c>
      <c r="F39" s="51">
        <f t="shared" si="4"/>
        <v>7.9645453531963284E-2</v>
      </c>
    </row>
    <row r="40" spans="1:6" ht="11" customHeight="1" x14ac:dyDescent="0.15">
      <c r="A40" s="1" t="s">
        <v>339</v>
      </c>
      <c r="B40" s="28">
        <v>1161778272</v>
      </c>
      <c r="C40" s="42">
        <f t="shared" si="0"/>
        <v>1138542706.5599999</v>
      </c>
      <c r="D40" s="45">
        <v>790729316</v>
      </c>
      <c r="E40" s="33">
        <f t="shared" si="2"/>
        <v>347813390.55999994</v>
      </c>
      <c r="F40" s="37">
        <f t="shared" si="4"/>
        <v>0.30548998167217239</v>
      </c>
    </row>
    <row r="41" spans="1:6" ht="11" customHeight="1" x14ac:dyDescent="0.15">
      <c r="A41" s="1" t="s">
        <v>241</v>
      </c>
      <c r="B41" s="28">
        <v>108718821</v>
      </c>
      <c r="C41" s="42">
        <f t="shared" si="0"/>
        <v>106544444.58</v>
      </c>
      <c r="D41" s="33">
        <v>16137983</v>
      </c>
      <c r="E41" s="33">
        <f t="shared" si="2"/>
        <v>90406461.579999998</v>
      </c>
      <c r="F41" s="37">
        <f t="shared" ref="F41" si="24">IF(OR(ISBLANK(D41),ISBLANK(E41)),"",E41/(D41+E41))</f>
        <v>0.84853285346208152</v>
      </c>
    </row>
    <row r="42" spans="1:6" ht="11" customHeight="1" x14ac:dyDescent="0.15">
      <c r="A42" s="1" t="s">
        <v>246</v>
      </c>
      <c r="B42" s="28">
        <v>551535983</v>
      </c>
      <c r="C42" s="42">
        <f t="shared" si="0"/>
        <v>540505263.34000003</v>
      </c>
      <c r="D42" s="33">
        <v>41358389</v>
      </c>
      <c r="E42" s="33">
        <f t="shared" si="2"/>
        <v>499146874.34000003</v>
      </c>
      <c r="F42" s="51">
        <f t="shared" ref="F42:F44" si="25">IF(OR(ISBLANK(D42),ISBLANK(E42)),"",E42/(D42+E42))</f>
        <v>0.92348198656858616</v>
      </c>
    </row>
    <row r="43" spans="1:6" ht="11" customHeight="1" x14ac:dyDescent="0.15">
      <c r="A43" s="1" t="s">
        <v>251</v>
      </c>
      <c r="B43" s="28">
        <v>207227524</v>
      </c>
      <c r="C43" s="42">
        <f t="shared" si="0"/>
        <v>203082973.52000001</v>
      </c>
      <c r="D43" s="33">
        <v>72816060</v>
      </c>
      <c r="E43" s="33">
        <f t="shared" si="2"/>
        <v>130266913.52000001</v>
      </c>
      <c r="F43" s="51">
        <f t="shared" si="25"/>
        <v>0.64144675086299674</v>
      </c>
    </row>
    <row r="44" spans="1:6" s="19" customFormat="1" ht="11" customHeight="1" x14ac:dyDescent="0.15">
      <c r="A44" s="14" t="s">
        <v>255</v>
      </c>
      <c r="B44" s="28">
        <v>813319680</v>
      </c>
      <c r="C44" s="42">
        <f t="shared" si="0"/>
        <v>797053286.39999998</v>
      </c>
      <c r="D44" s="34">
        <v>203311189</v>
      </c>
      <c r="E44" s="33">
        <f t="shared" si="2"/>
        <v>593742097.39999998</v>
      </c>
      <c r="F44" s="37">
        <f t="shared" si="25"/>
        <v>0.74492145949453048</v>
      </c>
    </row>
    <row r="45" spans="1:6" ht="11" customHeight="1" x14ac:dyDescent="0.15">
      <c r="A45" s="1" t="s">
        <v>261</v>
      </c>
      <c r="B45" s="28">
        <v>3312616455</v>
      </c>
      <c r="C45" s="42">
        <f t="shared" si="0"/>
        <v>3246364125.9000001</v>
      </c>
      <c r="D45" s="33">
        <v>1271233724</v>
      </c>
      <c r="E45" s="33">
        <f t="shared" si="2"/>
        <v>1975130401.9000001</v>
      </c>
      <c r="F45" s="51">
        <f t="shared" si="4"/>
        <v>0.60841308162017349</v>
      </c>
    </row>
    <row r="46" spans="1:6" ht="11" customHeight="1" x14ac:dyDescent="0.15">
      <c r="A46" s="1" t="s">
        <v>267</v>
      </c>
      <c r="B46" s="28">
        <v>317399742</v>
      </c>
      <c r="C46" s="42">
        <f t="shared" si="0"/>
        <v>311051747.15999997</v>
      </c>
      <c r="D46" s="45">
        <v>231284902</v>
      </c>
      <c r="E46" s="33">
        <f t="shared" si="2"/>
        <v>79766845.159999967</v>
      </c>
      <c r="F46" s="51">
        <f t="shared" si="4"/>
        <v>0.2564423633311701</v>
      </c>
    </row>
    <row r="47" spans="1:6" ht="11" customHeight="1" x14ac:dyDescent="0.15">
      <c r="A47" s="1" t="s">
        <v>340</v>
      </c>
      <c r="B47" s="28">
        <v>228913019</v>
      </c>
      <c r="C47" s="42">
        <f t="shared" si="0"/>
        <v>224334758.62</v>
      </c>
      <c r="D47" s="45">
        <v>120113540</v>
      </c>
      <c r="E47" s="33">
        <f t="shared" si="2"/>
        <v>104221218.62</v>
      </c>
      <c r="F47" s="37">
        <f t="shared" ref="F47" si="26">IF(OR(ISBLANK(D47),ISBLANK(E47)),"",E47/(D47+E47))</f>
        <v>0.46457900354416332</v>
      </c>
    </row>
    <row r="48" spans="1:6" ht="11" customHeight="1" x14ac:dyDescent="0.15">
      <c r="A48" s="1" t="s">
        <v>344</v>
      </c>
      <c r="B48" s="28">
        <v>1481489573</v>
      </c>
      <c r="C48" s="42">
        <f t="shared" si="0"/>
        <v>1451859781.54</v>
      </c>
      <c r="D48" s="45">
        <v>545170411</v>
      </c>
      <c r="E48" s="33">
        <f t="shared" si="2"/>
        <v>906689370.53999996</v>
      </c>
      <c r="F48" s="37">
        <f t="shared" si="4"/>
        <v>0.62450202290076995</v>
      </c>
    </row>
    <row r="49" spans="1:6" ht="11" customHeight="1" x14ac:dyDescent="0.15">
      <c r="A49" s="1" t="s">
        <v>342</v>
      </c>
      <c r="B49" s="28">
        <v>1227742066</v>
      </c>
      <c r="C49" s="42">
        <f t="shared" si="0"/>
        <v>1203187224.6800001</v>
      </c>
      <c r="D49" s="44">
        <v>850259872</v>
      </c>
      <c r="E49" s="33">
        <f t="shared" si="2"/>
        <v>352927352.68000007</v>
      </c>
      <c r="F49" s="37">
        <f t="shared" ref="F49" si="27">IF(OR(ISBLANK(D49),ISBLANK(E49)),"",E49/(D49+E49))</f>
        <v>0.29332704457019537</v>
      </c>
    </row>
    <row r="50" spans="1:6" s="19" customFormat="1" ht="11" customHeight="1" x14ac:dyDescent="0.15">
      <c r="A50" s="14" t="s">
        <v>341</v>
      </c>
      <c r="B50" s="28">
        <v>1210800970</v>
      </c>
      <c r="C50" s="42">
        <f t="shared" si="0"/>
        <v>1186584950.5999999</v>
      </c>
      <c r="D50" s="45">
        <v>624455662</v>
      </c>
      <c r="E50" s="33">
        <f t="shared" si="2"/>
        <v>562129288.5999999</v>
      </c>
      <c r="F50" s="37">
        <f t="shared" si="4"/>
        <v>0.47373707909893659</v>
      </c>
    </row>
    <row r="51" spans="1:6" ht="11" customHeight="1" x14ac:dyDescent="0.15">
      <c r="A51" s="1" t="s">
        <v>295</v>
      </c>
      <c r="B51" s="28">
        <v>1055823574</v>
      </c>
      <c r="C51" s="42">
        <f t="shared" si="0"/>
        <v>1034707102.52</v>
      </c>
      <c r="D51" s="34">
        <v>691929792</v>
      </c>
      <c r="E51" s="33">
        <f t="shared" si="2"/>
        <v>342777310.51999998</v>
      </c>
      <c r="F51" s="37">
        <f t="shared" si="4"/>
        <v>0.33127955697334588</v>
      </c>
    </row>
    <row r="52" spans="1:6" s="19" customFormat="1" ht="11" customHeight="1" x14ac:dyDescent="0.15">
      <c r="A52" s="14" t="s">
        <v>301</v>
      </c>
      <c r="B52" s="28">
        <v>347877921</v>
      </c>
      <c r="C52" s="42">
        <f t="shared" si="0"/>
        <v>340920362.57999998</v>
      </c>
      <c r="D52" s="34">
        <v>198442261</v>
      </c>
      <c r="E52" s="33">
        <f t="shared" si="2"/>
        <v>142478101.57999998</v>
      </c>
      <c r="F52" s="37">
        <f t="shared" ref="F52:F58" si="28">IF(OR(ISBLANK(D52),ISBLANK(E52)),"",E52/(D52+E52))</f>
        <v>0.41792194664396509</v>
      </c>
    </row>
    <row r="53" spans="1:6" ht="11" customHeight="1" x14ac:dyDescent="0.15">
      <c r="A53" s="57" t="s">
        <v>351</v>
      </c>
      <c r="B53" s="62">
        <v>100694787</v>
      </c>
      <c r="C53" s="42">
        <f t="shared" si="0"/>
        <v>98680891.260000005</v>
      </c>
      <c r="D53" s="33">
        <v>996099</v>
      </c>
      <c r="E53" s="33">
        <f t="shared" si="2"/>
        <v>97684792.260000005</v>
      </c>
      <c r="F53" s="51">
        <f t="shared" si="28"/>
        <v>0.98990585728116787</v>
      </c>
    </row>
    <row r="54" spans="1:6" ht="11" customHeight="1" x14ac:dyDescent="0.15">
      <c r="A54" s="57" t="s">
        <v>350</v>
      </c>
      <c r="B54" s="28">
        <v>37564828</v>
      </c>
      <c r="C54" s="42">
        <f t="shared" si="0"/>
        <v>36813531.439999998</v>
      </c>
      <c r="D54" s="33">
        <v>8386765.5899999999</v>
      </c>
      <c r="E54" s="33">
        <f t="shared" si="2"/>
        <v>28426765.849999998</v>
      </c>
      <c r="F54" s="37">
        <f t="shared" si="28"/>
        <v>0.77218253012023452</v>
      </c>
    </row>
    <row r="55" spans="1:6" ht="11" customHeight="1" x14ac:dyDescent="0.15">
      <c r="A55" s="57" t="s">
        <v>346</v>
      </c>
      <c r="B55" s="28">
        <v>156831734</v>
      </c>
      <c r="C55" s="42">
        <f t="shared" si="0"/>
        <v>153695099.31999999</v>
      </c>
      <c r="D55" s="33">
        <v>1820291</v>
      </c>
      <c r="E55" s="33">
        <f t="shared" si="2"/>
        <v>151874808.31999999</v>
      </c>
      <c r="F55" s="37">
        <f t="shared" si="28"/>
        <v>0.98815647988742916</v>
      </c>
    </row>
    <row r="56" spans="1:6" ht="11" customHeight="1" x14ac:dyDescent="0.15">
      <c r="A56" s="57" t="s">
        <v>349</v>
      </c>
      <c r="B56" s="28">
        <v>80796709</v>
      </c>
      <c r="C56" s="42">
        <f t="shared" si="0"/>
        <v>79180774.819999993</v>
      </c>
      <c r="D56" s="33">
        <v>31365216</v>
      </c>
      <c r="E56" s="33">
        <f t="shared" si="2"/>
        <v>47815558.819999993</v>
      </c>
      <c r="F56" s="37">
        <f t="shared" si="28"/>
        <v>0.60387839003467836</v>
      </c>
    </row>
    <row r="57" spans="1:6" ht="11" customHeight="1" x14ac:dyDescent="0.15">
      <c r="A57" s="59" t="s">
        <v>348</v>
      </c>
      <c r="B57" s="39">
        <v>334614152</v>
      </c>
      <c r="C57" s="43">
        <f t="shared" si="0"/>
        <v>327921868.95999998</v>
      </c>
      <c r="D57" s="40"/>
      <c r="E57" s="40" t="str">
        <f t="shared" si="2"/>
        <v/>
      </c>
      <c r="F57" s="41" t="str">
        <f t="shared" si="28"/>
        <v/>
      </c>
    </row>
    <row r="58" spans="1:6" ht="11" customHeight="1" x14ac:dyDescent="0.15">
      <c r="A58" s="59" t="s">
        <v>347</v>
      </c>
      <c r="B58" s="39">
        <v>27103241</v>
      </c>
      <c r="C58" s="43">
        <f t="shared" si="0"/>
        <v>26561176.18</v>
      </c>
      <c r="D58" s="40"/>
      <c r="E58" s="40" t="str">
        <f t="shared" si="2"/>
        <v/>
      </c>
      <c r="F58" s="41" t="str">
        <f t="shared" si="28"/>
        <v/>
      </c>
    </row>
  </sheetData>
  <pageMargins left="0.7" right="0.7" top="0.75" bottom="0.75" header="0.3" footer="0.3"/>
  <pageSetup orientation="portrait" r:id="rId1"/>
  <ignoredErrors>
    <ignoredError sqref="C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Timelines (to June 5 205)</vt:lpstr>
      <vt:lpstr>State Timelines (June 6 on)</vt:lpstr>
      <vt:lpstr>Leftover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Santorelli</dc:creator>
  <cp:lastModifiedBy>Author</cp:lastModifiedBy>
  <dcterms:created xsi:type="dcterms:W3CDTF">2025-06-19T18:52:29Z</dcterms:created>
  <dcterms:modified xsi:type="dcterms:W3CDTF">2025-10-22T15:05:29Z</dcterms:modified>
</cp:coreProperties>
</file>